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xlsBook" defaultThemeVersion="124226"/>
  <bookViews>
    <workbookView xWindow="0" yWindow="0" windowWidth="14820" windowHeight="9792" tabRatio="939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REESTR_MO!$A$2:$D$113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REESTR_ORG!$A$2:$J$223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O9" i="546" l="1"/>
  <c r="N8" i="546"/>
  <c r="A42" i="549"/>
  <c r="P12" i="546"/>
  <c r="K11" i="546"/>
  <c r="K8" i="546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R11" i="497"/>
  <c r="Q11" i="497"/>
  <c r="S11" i="497" s="1"/>
  <c r="I13" i="546"/>
  <c r="I11" i="546"/>
  <c r="I10" i="546"/>
  <c r="I12" i="546"/>
  <c r="I8" i="546"/>
  <c r="I9" i="546"/>
  <c r="P11" i="497"/>
  <c r="K85" i="471" l="1"/>
  <c r="B2" i="525" l="1"/>
  <c r="B3" i="525"/>
  <c r="D115" i="471" l="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90" i="471"/>
  <c r="I85" i="471"/>
  <c r="I89" i="471"/>
  <c r="I87" i="471"/>
  <c r="I88" i="471"/>
  <c r="I86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<sst xmlns="http://schemas.openxmlformats.org/spreadsheetml/2006/main" count="3257" uniqueCount="1609">
  <si>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</si>
  <si>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</si>
  <si>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</si>
  <si>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</si>
  <si>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</si>
  <si>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</si>
  <si>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</si>
  <si>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</si>
  <si>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</si>
  <si>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</si>
  <si>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</si>
  <si>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</si>
  <si>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</si>
  <si>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</si>
  <si>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</si>
  <si>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</si>
  <si>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</si>
  <si>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</si>
  <si>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</si>
  <si>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</si>
  <si>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</si>
  <si>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</si>
  <si>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</si>
  <si>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</si>
  <si>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</si>
  <si>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</si>
  <si>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</si>
  <si>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</si>
  <si>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</si>
  <si>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</si>
  <si>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</si>
  <si>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</si>
  <si>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</si>
  <si>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</si>
  <si>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</si>
  <si>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</si>
  <si>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</si>
  <si>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</si>
  <si>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</si>
  <si>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</si>
  <si>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</si>
  <si>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</si>
  <si>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</si>
  <si>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</si>
  <si>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</si>
  <si>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</si>
  <si>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</si>
  <si>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</si>
  <si>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</si>
  <si>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</si>
  <si>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</si>
  <si>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</si>
  <si>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</si>
  <si>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</si>
  <si>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</si>
  <si>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</si>
  <si>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</si>
  <si>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</si>
  <si>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</si>
  <si>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</si>
  <si>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</si>
  <si>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</si>
  <si>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</si>
  <si>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</si>
  <si>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</si>
  <si>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</si>
  <si>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</si>
  <si>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</si>
  <si>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</si>
  <si>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</si>
  <si>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</si>
  <si>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</si>
  <si>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</si>
  <si>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</si>
  <si>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</si>
  <si>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</si>
  <si>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</si>
  <si>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</si>
  <si>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</si>
  <si>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</si>
  <si>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</si>
  <si>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</si>
  <si>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</si>
  <si>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</si>
  <si>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</si>
  <si>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</si>
  <si>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</si>
  <si>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</si>
  <si>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</si>
  <si>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</si>
  <si>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</si>
  <si>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</si>
  <si>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</si>
  <si>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</si>
  <si>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</si>
  <si>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</si>
  <si>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</si>
  <si>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</si>
  <si>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</si>
  <si>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</si>
  <si>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</si>
  <si>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</si>
  <si>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</si>
  <si>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</si>
  <si>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</si>
  <si>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</si>
  <si>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</si>
  <si>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</si>
  <si>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</si>
  <si>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</si>
  <si>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</si>
  <si>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</si>
  <si>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</si>
  <si>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</si>
  <si>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</si>
  <si>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</si>
  <si>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</si>
  <si>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</si>
  <si>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</si>
  <si>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</si>
  <si>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</si>
  <si>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</si>
  <si>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</si>
  <si>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</si>
  <si>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</si>
  <si>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</si>
  <si>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</si>
  <si>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</si>
  <si>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</si>
  <si>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</si>
  <si>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</si>
  <si>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</si>
  <si>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</si>
  <si>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</si>
  <si>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</si>
  <si>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</si>
  <si>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</si>
  <si>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</si>
  <si>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</si>
  <si>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</si>
  <si>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</si>
  <si>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</si>
  <si>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</si>
  <si>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</si>
  <si>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</si>
  <si>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</si>
  <si>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</si>
  <si>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</si>
  <si>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</si>
  <si>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</si>
  <si>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</si>
  <si>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</si>
  <si>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</si>
  <si>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</si>
  <si>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</si>
  <si>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</si>
  <si>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</si>
  <si>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</si>
  <si>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</si>
  <si>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</si>
  <si>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</si>
  <si>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</si>
  <si>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</si>
  <si>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</si>
  <si>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</si>
  <si>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</si>
  <si>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</si>
  <si>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</si>
  <si>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</si>
  <si>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</si>
  <si>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</si>
  <si>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</si>
  <si>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</si>
  <si>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</si>
  <si>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</si>
  <si>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</si>
  <si>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</si>
  <si>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</si>
  <si>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</si>
  <si>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</si>
  <si>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</si>
  <si>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</si>
  <si>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</si>
  <si>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</si>
  <si>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</si>
  <si>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</si>
  <si>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</si>
  <si>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</si>
  <si>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</si>
  <si>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</si>
  <si>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</si>
  <si>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</si>
  <si>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</si>
  <si>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</si>
  <si>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</si>
  <si>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</si>
  <si>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</si>
  <si>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</si>
  <si>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</si>
  <si>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</si>
  <si>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</si>
  <si>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</si>
  <si>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</si>
  <si>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</si>
  <si>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</si>
  <si>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</si>
  <si>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</si>
  <si>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</si>
  <si>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</si>
  <si>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</si>
  <si>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</si>
  <si>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</si>
  <si>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</si>
  <si>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</si>
  <si>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</si>
  <si>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</si>
  <si>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</si>
  <si>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</si>
  <si>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</si>
  <si>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</si>
  <si>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</si>
  <si>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</si>
  <si>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</si>
  <si>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</si>
  <si>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</si>
  <si>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</si>
  <si>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</si>
  <si>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</si>
  <si>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</si>
  <si>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</si>
  <si>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</si>
  <si>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</si>
  <si>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</si>
  <si>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</si>
  <si>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</si>
  <si>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</si>
  <si>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</si>
  <si>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</si>
  <si>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</si>
  <si>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</si>
  <si>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</si>
  <si>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</si>
  <si>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</si>
  <si>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</si>
  <si>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</si>
  <si>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</si>
  <si>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</si>
  <si>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</si>
  <si>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</si>
  <si>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</si>
  <si>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</si>
  <si>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</si>
  <si>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</si>
  <si>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</si>
  <si>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</si>
  <si>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</si>
  <si>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</si>
  <si>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</si>
  <si>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</si>
  <si>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</si>
  <si>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</si>
  <si>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</si>
  <si>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</si>
  <si>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</si>
  <si>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</si>
  <si>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</si>
  <si>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</si>
  <si>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</si>
  <si>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</si>
  <si>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</si>
  <si>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</si>
  <si>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</si>
  <si>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</si>
  <si>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</si>
  <si>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</si>
  <si>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</si>
  <si>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</si>
  <si>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</si>
  <si>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</si>
  <si>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</si>
  <si>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</si>
  <si>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</si>
  <si>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</si>
  <si>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</si>
  <si>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</si>
  <si>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</si>
  <si>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</si>
  <si>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</si>
  <si>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</si>
  <si>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</si>
  <si>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</si>
  <si>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</si>
  <si>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</si>
  <si>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</si>
  <si>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</si>
  <si>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</si>
  <si>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</si>
  <si>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</si>
  <si>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</si>
  <si>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</si>
  <si>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</si>
  <si>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</si>
  <si>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</si>
  <si>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</si>
  <si>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</si>
  <si>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</si>
  <si>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</si>
  <si>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</si>
  <si>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</si>
  <si>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</si>
  <si>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</si>
  <si>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</si>
  <si>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</si>
  <si>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</si>
  <si>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</si>
  <si>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</si>
  <si>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</si>
  <si>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</si>
  <si>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</si>
  <si>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</si>
  <si>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</si>
  <si>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</si>
  <si>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</si>
  <si>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</si>
  <si>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</si>
  <si>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</si>
  <si>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</si>
  <si>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</si>
  <si>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</si>
  <si>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</si>
  <si>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</si>
  <si>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</si>
  <si>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</si>
  <si>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</si>
  <si>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</si>
  <si>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</si>
  <si>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</si>
  <si>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</si>
  <si>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</si>
  <si>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</si>
  <si>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</si>
  <si>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</si>
  <si>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</si>
  <si>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</si>
  <si>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</si>
  <si>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</si>
  <si>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</si>
  <si>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</si>
  <si>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</si>
  <si>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</si>
  <si>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</si>
  <si>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</si>
  <si>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</si>
  <si>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</si>
  <si>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</si>
  <si>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</si>
  <si>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</si>
  <si>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</si>
  <si>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</si>
  <si>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</si>
  <si>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</si>
  <si>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</si>
  <si>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</si>
  <si>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</si>
  <si>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</si>
  <si>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</si>
  <si>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</si>
  <si>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</si>
  <si>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</si>
  <si>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</si>
  <si>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</si>
  <si>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</si>
  <si>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</si>
  <si>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</si>
  <si>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</si>
  <si>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</si>
  <si>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</si>
  <si>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</si>
  <si>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</si>
  <si>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</si>
  <si>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</si>
  <si>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</si>
  <si>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</si>
  <si>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</si>
  <si>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</si>
  <si>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</si>
  <si>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</si>
  <si>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</si>
  <si>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</si>
  <si>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</si>
  <si>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</si>
  <si>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</si>
  <si>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</si>
  <si>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</si>
  <si>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</si>
  <si>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</si>
  <si>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</si>
  <si>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</si>
  <si>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</si>
  <si>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</si>
  <si>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</si>
  <si>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</si>
  <si>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</si>
  <si>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</si>
  <si>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</si>
  <si>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</si>
  <si>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</si>
  <si>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</si>
  <si>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</si>
  <si>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</si>
  <si>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</si>
  <si>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</si>
  <si>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</si>
  <si>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</si>
  <si>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</si>
  <si>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</si>
  <si>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</si>
  <si>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</si>
  <si>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</si>
  <si>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</si>
  <si>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</si>
  <si>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</si>
  <si>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</si>
  <si>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</si>
  <si>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</si>
  <si>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</si>
  <si>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</si>
  <si>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</si>
  <si>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</si>
  <si>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</si>
  <si>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</si>
  <si>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</si>
  <si>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</si>
  <si>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</si>
  <si>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</si>
  <si>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</si>
  <si>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</si>
  <si>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</si>
  <si>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</si>
  <si>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</si>
  <si>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</si>
  <si>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</si>
  <si>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</si>
  <si>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</si>
  <si>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</si>
  <si>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</si>
  <si>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</si>
  <si>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</si>
  <si>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</si>
  <si>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</si>
  <si>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</si>
  <si>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</si>
  <si>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</si>
  <si>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</si>
  <si>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</si>
  <si>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</si>
  <si>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</si>
  <si>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</si>
  <si>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</si>
  <si>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</si>
  <si>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</si>
  <si>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</si>
  <si>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</si>
  <si>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</si>
  <si>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</si>
  <si>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</si>
  <si>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</si>
  <si>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</si>
  <si>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</si>
  <si>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</si>
  <si>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</si>
  <si>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</si>
  <si>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</si>
  <si>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</si>
  <si>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</si>
  <si>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</si>
  <si>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</si>
  <si>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</si>
  <si>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</si>
  <si>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</si>
  <si>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</si>
  <si>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</si>
  <si>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</si>
  <si>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</si>
  <si>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</si>
  <si>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</si>
  <si>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</si>
  <si>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</si>
  <si>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</si>
  <si>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</si>
  <si>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</si>
  <si>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</si>
  <si>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</si>
  <si>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</si>
  <si>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</si>
  <si>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</si>
  <si>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</si>
  <si>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</si>
  <si>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</si>
  <si>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</si>
  <si>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</si>
  <si>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</si>
  <si>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</si>
  <si>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</si>
  <si>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</si>
  <si>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</si>
  <si>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</si>
  <si>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</si>
  <si>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</si>
  <si>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</si>
  <si>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</si>
  <si>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</si>
  <si>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</si>
  <si>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</si>
  <si>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</si>
  <si>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</si>
  <si>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</si>
  <si>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</si>
  <si>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</si>
  <si>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</si>
  <si>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</si>
  <si>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</si>
  <si>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</si>
  <si>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</si>
  <si>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</si>
  <si>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</si>
  <si>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</si>
  <si>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</si>
  <si>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</si>
  <si>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</si>
  <si>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</si>
  <si>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</si>
  <si>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</si>
  <si>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</si>
  <si>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</si>
  <si>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</si>
  <si>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</si>
  <si>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</si>
  <si>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</si>
  <si>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</si>
  <si>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</si>
  <si>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</si>
  <si>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</si>
  <si>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</si>
  <si>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</si>
  <si>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</si>
  <si>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</si>
  <si>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</si>
  <si>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</si>
  <si>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</si>
  <si>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</si>
  <si>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</si>
  <si>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</si>
  <si>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</si>
  <si>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</si>
  <si>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</si>
  <si>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</si>
  <si>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</si>
  <si>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</si>
  <si>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</si>
  <si>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</si>
  <si>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</si>
  <si>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</si>
  <si>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</si>
  <si>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</si>
  <si>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</si>
  <si>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</si>
  <si>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</si>
  <si>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</si>
  <si>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</si>
  <si>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</si>
  <si>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</si>
  <si>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</si>
  <si>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</si>
  <si>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</si>
  <si>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</si>
  <si>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</si>
  <si>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</si>
  <si>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</si>
  <si>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</si>
  <si>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</si>
  <si>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</si>
  <si>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</si>
  <si>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</si>
  <si>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C:\Users\admin\Desktop\1.BKP.xlsb</t>
  </si>
  <si>
    <t>Резервная копия создана: C:\Users\admin\Desktop\1.BKP.xlsb</t>
  </si>
  <si>
    <t>Создание книги для установки обновлений...</t>
  </si>
  <si>
    <t>Файл обновления загружен: C:\Users\admin\Desktop\UPDATE.FAS.JKH.OPEN.INFO.ORG.WARM.TO.1.1.1.66.xls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</si>
  <si>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</si>
  <si>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FAS.JKH.OPEN.INFO.ORG.WARM(v1.1).xlsb сохранен под именем 'FAS.JKH.OPEN.INFO.ORG.WARM(v1.1.1).xlsb'</t>
  </si>
  <si>
    <t>21.02.2023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</si>
  <si>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</si>
  <si>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</si>
  <si>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</si>
  <si>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</si>
  <si>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</si>
  <si>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</si>
  <si>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</si>
  <si>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</si>
  <si>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2614</t>
  </si>
  <si>
    <t>26641633</t>
  </si>
  <si>
    <t>АО "АТЭК"</t>
  </si>
  <si>
    <t>7826135558</t>
  </si>
  <si>
    <t>780501001</t>
  </si>
  <si>
    <t>26422350</t>
  </si>
  <si>
    <t>АО "Аккумуляторная компания "Ригель"</t>
  </si>
  <si>
    <t>7813054118</t>
  </si>
  <si>
    <t>781301001</t>
  </si>
  <si>
    <t>26420583</t>
  </si>
  <si>
    <t>АО "Аэропорт "Пулково"</t>
  </si>
  <si>
    <t>7810091320</t>
  </si>
  <si>
    <t>783450001</t>
  </si>
  <si>
    <t>26422149</t>
  </si>
  <si>
    <t>АО "БЦ "АКВИЛОН"</t>
  </si>
  <si>
    <t>7802067080</t>
  </si>
  <si>
    <t>780201001</t>
  </si>
  <si>
    <t>31203865</t>
  </si>
  <si>
    <t>АО "Балтийский завод"</t>
  </si>
  <si>
    <t>7830001910</t>
  </si>
  <si>
    <t>780101001</t>
  </si>
  <si>
    <t>28155116</t>
  </si>
  <si>
    <t>АО "ВНИИРА"</t>
  </si>
  <si>
    <t>7801236681</t>
  </si>
  <si>
    <t>28266590</t>
  </si>
  <si>
    <t>АО "Василеостровская Фабрика"</t>
  </si>
  <si>
    <t>7825115990</t>
  </si>
  <si>
    <t>26847594</t>
  </si>
  <si>
    <t>АО "Водтрансприбор"</t>
  </si>
  <si>
    <t>7814010307</t>
  </si>
  <si>
    <t>781401001</t>
  </si>
  <si>
    <t>26361120</t>
  </si>
  <si>
    <t>АО "ГСР ТЭЦ"</t>
  </si>
  <si>
    <t>7817312063</t>
  </si>
  <si>
    <t>781701001</t>
  </si>
  <si>
    <t>26560525</t>
  </si>
  <si>
    <t>АО "ГУ ЖКХ"</t>
  </si>
  <si>
    <t>5116000922</t>
  </si>
  <si>
    <t>511601001</t>
  </si>
  <si>
    <t>13-05-2009 00:00:00</t>
  </si>
  <si>
    <t>30335229</t>
  </si>
  <si>
    <t>770401001</t>
  </si>
  <si>
    <t>28491236</t>
  </si>
  <si>
    <t>АО "Гостиница "Туррис"</t>
  </si>
  <si>
    <t>7830002575</t>
  </si>
  <si>
    <t>781001001</t>
  </si>
  <si>
    <t>28450115</t>
  </si>
  <si>
    <t>АО "Группа Прайм"</t>
  </si>
  <si>
    <t>7825696286</t>
  </si>
  <si>
    <t>26641637</t>
  </si>
  <si>
    <t>АО "Завод имени А.А.Кулакова"</t>
  </si>
  <si>
    <t>7813346618</t>
  </si>
  <si>
    <t>27621401</t>
  </si>
  <si>
    <t>АО "Завод имени М.И.Калинина"</t>
  </si>
  <si>
    <t>7801566094</t>
  </si>
  <si>
    <t>28812728</t>
  </si>
  <si>
    <t>АО "КИНОСТУДИЯ "ЛЕНФИЛЬМ"</t>
  </si>
  <si>
    <t>7813200545</t>
  </si>
  <si>
    <t>26361104</t>
  </si>
  <si>
    <t>АО "КировТЭК"</t>
  </si>
  <si>
    <t>7805060502</t>
  </si>
  <si>
    <t>27827361</t>
  </si>
  <si>
    <t>АО "Кожа"</t>
  </si>
  <si>
    <t>7801133686</t>
  </si>
  <si>
    <t>01-02-2003 00:00:00</t>
  </si>
  <si>
    <t>01-03-2022 00:00:00</t>
  </si>
  <si>
    <t>26361095</t>
  </si>
  <si>
    <t>АО "Компонент"</t>
  </si>
  <si>
    <t>7804046015</t>
  </si>
  <si>
    <t>780401001</t>
  </si>
  <si>
    <t>28505234</t>
  </si>
  <si>
    <t>АО "Кронштадтский морской завод"</t>
  </si>
  <si>
    <t>7843003128</t>
  </si>
  <si>
    <t>784301001</t>
  </si>
  <si>
    <t>26361094</t>
  </si>
  <si>
    <t>АО "ЛОМО"</t>
  </si>
  <si>
    <t>7804002321</t>
  </si>
  <si>
    <t>26614924</t>
  </si>
  <si>
    <t>АО "ЛСР. Железобетон-СЗ"</t>
  </si>
  <si>
    <t>7830000578</t>
  </si>
  <si>
    <t>470501001</t>
  </si>
  <si>
    <t>27824854</t>
  </si>
  <si>
    <t>АО "Ленпромгаз"</t>
  </si>
  <si>
    <t>7841333120</t>
  </si>
  <si>
    <t>784101001</t>
  </si>
  <si>
    <t>26361102</t>
  </si>
  <si>
    <t>АО "Морской порт Санкт-Петербург"</t>
  </si>
  <si>
    <t>7805025346</t>
  </si>
  <si>
    <t>30983227</t>
  </si>
  <si>
    <t>АО "НИИ "Вектор"</t>
  </si>
  <si>
    <t>7813491943</t>
  </si>
  <si>
    <t>28796102</t>
  </si>
  <si>
    <t>АО "НИИ командных приборов"</t>
  </si>
  <si>
    <t>7805654288</t>
  </si>
  <si>
    <t>27823351</t>
  </si>
  <si>
    <t>АО "НПП "Вектор"</t>
  </si>
  <si>
    <t>7813182825</t>
  </si>
  <si>
    <t>30-01-2017 00:00:00</t>
  </si>
  <si>
    <t>27628470</t>
  </si>
  <si>
    <t>АО "НПП "Краснознамёнец"</t>
  </si>
  <si>
    <t>7806469104</t>
  </si>
  <si>
    <t>19-01-2012 00:00:00</t>
  </si>
  <si>
    <t>27551052</t>
  </si>
  <si>
    <t>АО "Невская мануфактура"</t>
  </si>
  <si>
    <t>7811056991</t>
  </si>
  <si>
    <t>781101001</t>
  </si>
  <si>
    <t>31206594</t>
  </si>
  <si>
    <t>АО "Особая экономическая зона "Санкт-Петербург"</t>
  </si>
  <si>
    <t>7819036901</t>
  </si>
  <si>
    <t>781901001</t>
  </si>
  <si>
    <t>27307314</t>
  </si>
  <si>
    <t>АО "Особые Экономические Зоны"</t>
  </si>
  <si>
    <t>7703591134</t>
  </si>
  <si>
    <t>781943001</t>
  </si>
  <si>
    <t>30-09-2018 00:00:00</t>
  </si>
  <si>
    <t>28155081</t>
  </si>
  <si>
    <t>АО "Первый контейнерный терминал"</t>
  </si>
  <si>
    <t>7805113497</t>
  </si>
  <si>
    <t>997650001</t>
  </si>
  <si>
    <t>28072594</t>
  </si>
  <si>
    <t>АО "РУСТ-95"</t>
  </si>
  <si>
    <t>7728120384</t>
  </si>
  <si>
    <t>26828034</t>
  </si>
  <si>
    <t>АО "РЭУ" филиал "Санкт-Петербургский"</t>
  </si>
  <si>
    <t>7714783092</t>
  </si>
  <si>
    <t>783943001</t>
  </si>
  <si>
    <t>28042569</t>
  </si>
  <si>
    <t>АО "Редэс Лтд"</t>
  </si>
  <si>
    <t>7801059070</t>
  </si>
  <si>
    <t>26361106</t>
  </si>
  <si>
    <t>АО "Русские самоцветы"</t>
  </si>
  <si>
    <t>7806007100</t>
  </si>
  <si>
    <t>28143840</t>
  </si>
  <si>
    <t>АО "Рыбокомбинат"</t>
  </si>
  <si>
    <t>7804036909</t>
  </si>
  <si>
    <t>31416469</t>
  </si>
  <si>
    <t>АО "Сетевая компания "ОСК"</t>
  </si>
  <si>
    <t>7805735152</t>
  </si>
  <si>
    <t>29-10-2018 00:00:00</t>
  </si>
  <si>
    <t>26590970</t>
  </si>
  <si>
    <t>АО "Совавто-С.Петербург"</t>
  </si>
  <si>
    <t>7810216498</t>
  </si>
  <si>
    <t>28091963</t>
  </si>
  <si>
    <t>АО "Телерадиокомпания "Петербург"</t>
  </si>
  <si>
    <t>7825404448</t>
  </si>
  <si>
    <t>26555650</t>
  </si>
  <si>
    <t>АО "Теплосеть Санкт-Петербурга"</t>
  </si>
  <si>
    <t>7810577007</t>
  </si>
  <si>
    <t>28152736</t>
  </si>
  <si>
    <t>АО "ЦКБ МТ "Рубин"</t>
  </si>
  <si>
    <t>7838418751</t>
  </si>
  <si>
    <t>997850001</t>
  </si>
  <si>
    <t>26533887</t>
  </si>
  <si>
    <t>АО "Юго-Западная ТЭЦ"</t>
  </si>
  <si>
    <t>7813323258</t>
  </si>
  <si>
    <t>28042447</t>
  </si>
  <si>
    <t>АО ВО "Электроаппарат"</t>
  </si>
  <si>
    <t>7801032688</t>
  </si>
  <si>
    <t>30427522</t>
  </si>
  <si>
    <t>АО ГУ ЖКХ ОП "Санкт-Петербургское"</t>
  </si>
  <si>
    <t>784245001</t>
  </si>
  <si>
    <t>12-10-2015 00:00:00</t>
  </si>
  <si>
    <t>28855708</t>
  </si>
  <si>
    <t>ГАО РАН</t>
  </si>
  <si>
    <t>7810207327</t>
  </si>
  <si>
    <t>26422494</t>
  </si>
  <si>
    <t>ГУП "Водоканал Санкт-Петербурга"</t>
  </si>
  <si>
    <t>7830000426</t>
  </si>
  <si>
    <t>784201001</t>
  </si>
  <si>
    <t>26361126</t>
  </si>
  <si>
    <t>ГУП "ТЭК СПб"</t>
  </si>
  <si>
    <t>7830001028</t>
  </si>
  <si>
    <t>28274316</t>
  </si>
  <si>
    <t>ЗАО "Асфальтобетонный Завод "Магистраль"</t>
  </si>
  <si>
    <t>7811038093</t>
  </si>
  <si>
    <t>28867621</t>
  </si>
  <si>
    <t>ЗАО "ЗМК-ИК"</t>
  </si>
  <si>
    <t>7811500159</t>
  </si>
  <si>
    <t>26361096</t>
  </si>
  <si>
    <t>ЗАО "Завод Красная Заря. Системы цифровой связи"</t>
  </si>
  <si>
    <t>7804080383</t>
  </si>
  <si>
    <t>28042409</t>
  </si>
  <si>
    <t>ЗАО "Завод металлоконструкций"</t>
  </si>
  <si>
    <t>7811001706</t>
  </si>
  <si>
    <t>20-12-2020 00:00:00</t>
  </si>
  <si>
    <t>28042511</t>
  </si>
  <si>
    <t>ЗАО "МЕЗОНТЭК"</t>
  </si>
  <si>
    <t>7802154287</t>
  </si>
  <si>
    <t>28794896</t>
  </si>
  <si>
    <t>ЗАО "Невский завод"</t>
  </si>
  <si>
    <t>7806369727</t>
  </si>
  <si>
    <t>27812407</t>
  </si>
  <si>
    <t>ЗАО "ПЕТЕРБУРГЗЕРНОПРОДУКТ"</t>
  </si>
  <si>
    <t>7810480407</t>
  </si>
  <si>
    <t>15-07-2022 00:00:00</t>
  </si>
  <si>
    <t>28493183</t>
  </si>
  <si>
    <t>ЗАО "Пансионат "Балтиец"</t>
  </si>
  <si>
    <t>7805093610</t>
  </si>
  <si>
    <t>26422368</t>
  </si>
  <si>
    <t>ЗАО "Пансионат "Буревестник"</t>
  </si>
  <si>
    <t>7827012742</t>
  </si>
  <si>
    <t>28042468</t>
  </si>
  <si>
    <t>ЗАО "Петроспирт"</t>
  </si>
  <si>
    <t>7805002518</t>
  </si>
  <si>
    <t>26597721</t>
  </si>
  <si>
    <t>ЗАО "Пластполимер-Т"</t>
  </si>
  <si>
    <t>7806419142</t>
  </si>
  <si>
    <t>780601001</t>
  </si>
  <si>
    <t>26533889</t>
  </si>
  <si>
    <t>ЗАО "Ресурс-Экономия"</t>
  </si>
  <si>
    <t>7820039657</t>
  </si>
  <si>
    <t>782001001</t>
  </si>
  <si>
    <t>27997575</t>
  </si>
  <si>
    <t>ЗАО "СВ-Сити"</t>
  </si>
  <si>
    <t>7816206305</t>
  </si>
  <si>
    <t>781601001</t>
  </si>
  <si>
    <t>28135540</t>
  </si>
  <si>
    <t>ЗАО "Сокол"</t>
  </si>
  <si>
    <t>7810014646</t>
  </si>
  <si>
    <t>31-12-2016 00:00:00</t>
  </si>
  <si>
    <t>26361116</t>
  </si>
  <si>
    <t>ЗАО "Тепломагистраль"</t>
  </si>
  <si>
    <t>7814302758</t>
  </si>
  <si>
    <t>28042547</t>
  </si>
  <si>
    <t>ЗАО "Трест Ленмостострой"</t>
  </si>
  <si>
    <t>7830002617</t>
  </si>
  <si>
    <t>30-08-2022 00:00:00</t>
  </si>
  <si>
    <t>28943782</t>
  </si>
  <si>
    <t>ЗАО "ЭКСИ-Банк"</t>
  </si>
  <si>
    <t>7831000940</t>
  </si>
  <si>
    <t>783501001</t>
  </si>
  <si>
    <t>26361098</t>
  </si>
  <si>
    <t>ЗАО "ЭЭУК "Авангард-Энерго"</t>
  </si>
  <si>
    <t>7804068178</t>
  </si>
  <si>
    <t>06-09-2021 00:00:00</t>
  </si>
  <si>
    <t>26555694</t>
  </si>
  <si>
    <t>ЗАО "Энергетическая компания "Теплогарант"</t>
  </si>
  <si>
    <t>7814143498</t>
  </si>
  <si>
    <t>783601001</t>
  </si>
  <si>
    <t>28458587</t>
  </si>
  <si>
    <t>ИХС РАН</t>
  </si>
  <si>
    <t>7801019101</t>
  </si>
  <si>
    <t>28284366</t>
  </si>
  <si>
    <t>МРФ "Северо-Запад" ПАО "Ростелеком"</t>
  </si>
  <si>
    <t>7707049388</t>
  </si>
  <si>
    <t>784243001</t>
  </si>
  <si>
    <t>28816484</t>
  </si>
  <si>
    <t>НАО "СВЕЗА Усть-Ижора"</t>
  </si>
  <si>
    <t>7817015769</t>
  </si>
  <si>
    <t>27114822</t>
  </si>
  <si>
    <t>НАО "Энергетический Альянс"</t>
  </si>
  <si>
    <t>7843300280</t>
  </si>
  <si>
    <t>28152625</t>
  </si>
  <si>
    <t>ОАО "18 арсенал ВМФ"</t>
  </si>
  <si>
    <t>7843311429</t>
  </si>
  <si>
    <t>30-12-2021 00:00:00</t>
  </si>
  <si>
    <t>28453706</t>
  </si>
  <si>
    <t>ОАО "20 АРЗ"</t>
  </si>
  <si>
    <t>7820309254</t>
  </si>
  <si>
    <t>28453728</t>
  </si>
  <si>
    <t>ОАО "61 БТРЗ"</t>
  </si>
  <si>
    <t>7819310752</t>
  </si>
  <si>
    <t>27946694</t>
  </si>
  <si>
    <t>ОАО "Бавария"</t>
  </si>
  <si>
    <t>7813045071</t>
  </si>
  <si>
    <t>28091987</t>
  </si>
  <si>
    <t>ОАО "ГОИ им. С. И. Вавилова"</t>
  </si>
  <si>
    <t>7801591397</t>
  </si>
  <si>
    <t>26361118</t>
  </si>
  <si>
    <t>ОАО "Головной завод"</t>
  </si>
  <si>
    <t>7816222000</t>
  </si>
  <si>
    <t>26647768</t>
  </si>
  <si>
    <t>ОАО "ДОЗ-2"</t>
  </si>
  <si>
    <t>7830000271</t>
  </si>
  <si>
    <t>27997553</t>
  </si>
  <si>
    <t>ОАО "ДЦ "Кантемировский"</t>
  </si>
  <si>
    <t>7813425073</t>
  </si>
  <si>
    <t>28544720</t>
  </si>
  <si>
    <t>ОАО "Завод ЭЛЕКТРОПУЛЬТ"</t>
  </si>
  <si>
    <t>7806008569</t>
  </si>
  <si>
    <t>27956327</t>
  </si>
  <si>
    <t>ОАО "Завод слоистых пластиков"</t>
  </si>
  <si>
    <t>7806005590</t>
  </si>
  <si>
    <t>26641618</t>
  </si>
  <si>
    <t>ОАО "Завод станков-автоматов"</t>
  </si>
  <si>
    <t>7813047424</t>
  </si>
  <si>
    <t>08-02-2022 00:00:00</t>
  </si>
  <si>
    <t>26422098</t>
  </si>
  <si>
    <t>ОАО "Зеркальный завод"</t>
  </si>
  <si>
    <t>7810301471</t>
  </si>
  <si>
    <t>27665245</t>
  </si>
  <si>
    <t>ОАО "ИНТЕР РАО ЕЭС" (филиал "Северо-Западная ТЭЦ")</t>
  </si>
  <si>
    <t>7830002656</t>
  </si>
  <si>
    <t>27997479</t>
  </si>
  <si>
    <t>ОАО "Иван Федоров"</t>
  </si>
  <si>
    <t>7816067965</t>
  </si>
  <si>
    <t>26361091</t>
  </si>
  <si>
    <t>ОАО "Компрессор"</t>
  </si>
  <si>
    <t>7802071707</t>
  </si>
  <si>
    <t>28146440</t>
  </si>
  <si>
    <t>ОАО "Конструкторское бюро специального машиностроения"</t>
  </si>
  <si>
    <t>7802205799</t>
  </si>
  <si>
    <t>22-09-2022 00:00:00</t>
  </si>
  <si>
    <t>26647775</t>
  </si>
  <si>
    <t>ОАО "Концерн "Гранит-Электрон"</t>
  </si>
  <si>
    <t>7842335610</t>
  </si>
  <si>
    <t>28042181</t>
  </si>
  <si>
    <t>ОАО "ЛЕНПОЛИГРАФМАШ"</t>
  </si>
  <si>
    <t>7813045025</t>
  </si>
  <si>
    <t>28453717</t>
  </si>
  <si>
    <t>ОАО "ЛКХП Кирова"</t>
  </si>
  <si>
    <t>7830002303</t>
  </si>
  <si>
    <t>26361107</t>
  </si>
  <si>
    <t>ОАО "Ленинградский электромеханический завод"</t>
  </si>
  <si>
    <t>7807013138</t>
  </si>
  <si>
    <t>780701001</t>
  </si>
  <si>
    <t>28453744</t>
  </si>
  <si>
    <t>ОАО "МЗ "Арсенал"</t>
  </si>
  <si>
    <t>7804040302</t>
  </si>
  <si>
    <t>27968093</t>
  </si>
  <si>
    <t>ОАО "Морской завод Алмаз"</t>
  </si>
  <si>
    <t>7728156800</t>
  </si>
  <si>
    <t>26361122</t>
  </si>
  <si>
    <t>ОАО "НПО ЦКТИ"</t>
  </si>
  <si>
    <t>7825660956</t>
  </si>
  <si>
    <t>26422145</t>
  </si>
  <si>
    <t>ОАО "Научно-производственный комплекс "Северная заря"</t>
  </si>
  <si>
    <t>7802064795</t>
  </si>
  <si>
    <t>28152707</t>
  </si>
  <si>
    <t>ОАО "Приморский парк Победы"</t>
  </si>
  <si>
    <t>7813464548</t>
  </si>
  <si>
    <t>26422310</t>
  </si>
  <si>
    <t>ОАО "Прядильно-ниточный комбинат "Красная нить"</t>
  </si>
  <si>
    <t>7802052172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</si>
  <si>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</si>
  <si>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</si>
  <si>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</si>
  <si>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</si>
  <si>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</si>
  <si>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</si>
  <si>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</si>
  <si>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</si>
  <si>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</si>
  <si>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28255000</t>
  </si>
  <si>
    <t>ОАО "СПб Завод ТЭМП"</t>
  </si>
  <si>
    <t>7805017514</t>
  </si>
  <si>
    <t>26515996</t>
  </si>
  <si>
    <t>ОАО "Санкт-Петербургское морское бюро машиностроения "Малахит"</t>
  </si>
  <si>
    <t>7810537540</t>
  </si>
  <si>
    <t>18-11-2008 00:00:00</t>
  </si>
  <si>
    <t>26422130</t>
  </si>
  <si>
    <t>ОАО "Северная мануфактура"</t>
  </si>
  <si>
    <t>7801020019</t>
  </si>
  <si>
    <t>28155094</t>
  </si>
  <si>
    <t>ОАО "Стройметалконструкция"</t>
  </si>
  <si>
    <t>7830000680</t>
  </si>
  <si>
    <t>27961378</t>
  </si>
  <si>
    <t>ОАО "Фирма Медполимер"</t>
  </si>
  <si>
    <t>7806008745</t>
  </si>
  <si>
    <t>28145322</t>
  </si>
  <si>
    <t>ОАО "Штурманские приборы"</t>
  </si>
  <si>
    <t>7806016697</t>
  </si>
  <si>
    <t>28427914</t>
  </si>
  <si>
    <t>ООО "АЛЬТЕРНАТИВА"</t>
  </si>
  <si>
    <t>7804509545</t>
  </si>
  <si>
    <t>31475145</t>
  </si>
  <si>
    <t>ООО "АНМ" (Александро-Невская мануфактура)</t>
  </si>
  <si>
    <t>7811185789</t>
  </si>
  <si>
    <t>26421969</t>
  </si>
  <si>
    <t>ООО "Адамант"</t>
  </si>
  <si>
    <t>7826101774</t>
  </si>
  <si>
    <t>783801001</t>
  </si>
  <si>
    <t>28942335</t>
  </si>
  <si>
    <t>ООО "Аквастим"</t>
  </si>
  <si>
    <t>7810896892</t>
  </si>
  <si>
    <t>26361105</t>
  </si>
  <si>
    <t>ООО "Акватерм"</t>
  </si>
  <si>
    <t>7805185251</t>
  </si>
  <si>
    <t>28427903</t>
  </si>
  <si>
    <t>ООО "Александро-Невская мануфактура"</t>
  </si>
  <si>
    <t>7811307571</t>
  </si>
  <si>
    <t>27819284</t>
  </si>
  <si>
    <t>ООО "Атлантик"</t>
  </si>
  <si>
    <t>7826135075</t>
  </si>
  <si>
    <t>28454938</t>
  </si>
  <si>
    <t>ООО "Бавария"</t>
  </si>
  <si>
    <t>7813554914</t>
  </si>
  <si>
    <t>28152680</t>
  </si>
  <si>
    <t>ООО "Балтийский завод - Судостроение"</t>
  </si>
  <si>
    <t>7801560631</t>
  </si>
  <si>
    <t>31-08-2018 00:00:00</t>
  </si>
  <si>
    <t>26555079</t>
  </si>
  <si>
    <t>ООО "Воздушные ворота северной столицы"</t>
  </si>
  <si>
    <t>7703590927</t>
  </si>
  <si>
    <t>785050001</t>
  </si>
  <si>
    <t>28042558</t>
  </si>
  <si>
    <t>ООО "Возрождение"</t>
  </si>
  <si>
    <t>7840332364</t>
  </si>
  <si>
    <t>784001001</t>
  </si>
  <si>
    <t>30925410</t>
  </si>
  <si>
    <t>ООО "ГАЗКОМПЛЕКТ"</t>
  </si>
  <si>
    <t>7802528743</t>
  </si>
  <si>
    <t>26361113</t>
  </si>
  <si>
    <t>ООО "ГЕНЕРИРУЮЩАЯ КОМПАНИЯ "ОБУХОВОЭНЕРГО"</t>
  </si>
  <si>
    <t>7811618471</t>
  </si>
  <si>
    <t>27953647</t>
  </si>
  <si>
    <t>ООО "ГРАДСТРОЙ"</t>
  </si>
  <si>
    <t>4703088415</t>
  </si>
  <si>
    <t>26424110</t>
  </si>
  <si>
    <t>ООО "Газпром трансгаз Санкт-Петербург"</t>
  </si>
  <si>
    <t>7805018099</t>
  </si>
  <si>
    <t>26838677</t>
  </si>
  <si>
    <t>ООО "Гофра-2001"</t>
  </si>
  <si>
    <t>7820304249</t>
  </si>
  <si>
    <t>31350492</t>
  </si>
  <si>
    <t>ООО "ЕСЭ-Кубань"</t>
  </si>
  <si>
    <t>2373002188</t>
  </si>
  <si>
    <t>237301001</t>
  </si>
  <si>
    <t>06-09-2012 00:00:00</t>
  </si>
  <si>
    <t>31464180</t>
  </si>
  <si>
    <t>781445001</t>
  </si>
  <si>
    <t>28448967</t>
  </si>
  <si>
    <t>ООО "Зеленый дом"</t>
  </si>
  <si>
    <t>7804099257</t>
  </si>
  <si>
    <t>30-12-2020 00:00:00</t>
  </si>
  <si>
    <t>26361092</t>
  </si>
  <si>
    <t>ООО "ИНТЕРМ"</t>
  </si>
  <si>
    <t>7802127477</t>
  </si>
  <si>
    <t>31598749</t>
  </si>
  <si>
    <t>ООО "ИТЭ"</t>
  </si>
  <si>
    <t>7447297114</t>
  </si>
  <si>
    <t>744701001</t>
  </si>
  <si>
    <t>09-10-2020 00:00:00</t>
  </si>
  <si>
    <t>28042497</t>
  </si>
  <si>
    <t>ООО "ИнвестКонсалт"</t>
  </si>
  <si>
    <t>7717662353</t>
  </si>
  <si>
    <t>05-05-2022 00:00:00</t>
  </si>
  <si>
    <t>28134896</t>
  </si>
  <si>
    <t>ООО "Инженерная компания"</t>
  </si>
  <si>
    <t>7806150886</t>
  </si>
  <si>
    <t>09-06-2017 00:00:00</t>
  </si>
  <si>
    <t>28122490</t>
  </si>
  <si>
    <t>ООО "Институт Гипроникель"</t>
  </si>
  <si>
    <t>7804349796</t>
  </si>
  <si>
    <t>26421911</t>
  </si>
  <si>
    <t>ООО "КОСМ "Энерго"</t>
  </si>
  <si>
    <t>7805065476</t>
  </si>
  <si>
    <t>26361093</t>
  </si>
  <si>
    <t>ООО "Квартальная котельная"</t>
  </si>
  <si>
    <t>7802310698</t>
  </si>
  <si>
    <t>31586314</t>
  </si>
  <si>
    <t>ООО "Кожа СПб"</t>
  </si>
  <si>
    <t>7801706143</t>
  </si>
  <si>
    <t>09-11-2021 00:00:00</t>
  </si>
  <si>
    <t>28041958</t>
  </si>
  <si>
    <t>ООО "ЛЕСПРОМ СПб"</t>
  </si>
  <si>
    <t>7817330143</t>
  </si>
  <si>
    <t>28965696</t>
  </si>
  <si>
    <t>ООО "ЛПМ Скиф"</t>
  </si>
  <si>
    <t>7813142702</t>
  </si>
  <si>
    <t>28942326</t>
  </si>
  <si>
    <t>ООО "МЕЗОНТЭК"</t>
  </si>
  <si>
    <t>7802857988</t>
  </si>
  <si>
    <t>31450519</t>
  </si>
  <si>
    <t>ООО "МЕЗОНЭНЕРГО"</t>
  </si>
  <si>
    <t>7802698819</t>
  </si>
  <si>
    <t>15-11-2019 00:00:00</t>
  </si>
  <si>
    <t>27546308</t>
  </si>
  <si>
    <t>ООО "МегаСтрой"</t>
  </si>
  <si>
    <t>7801185204</t>
  </si>
  <si>
    <t>31452002</t>
  </si>
  <si>
    <t>ООО "ОРИЕНТ БРИДЖ"</t>
  </si>
  <si>
    <t>9729095825</t>
  </si>
  <si>
    <t>772901001</t>
  </si>
  <si>
    <t>15-06-2017 00:00:00</t>
  </si>
  <si>
    <t>28152725</t>
  </si>
  <si>
    <t>ООО "Объединенные Пивоварни Хейникен"</t>
  </si>
  <si>
    <t>7802118578</t>
  </si>
  <si>
    <t>997350001</t>
  </si>
  <si>
    <t>28954160</t>
  </si>
  <si>
    <t>ООО "Озерная"</t>
  </si>
  <si>
    <t>7802805161</t>
  </si>
  <si>
    <t>15-04-2015 00:00:00</t>
  </si>
  <si>
    <t>19-08-2016 00:00:00</t>
  </si>
  <si>
    <t>28940429</t>
  </si>
  <si>
    <t>ООО "ПРОМ ИМПУЛЬС"</t>
  </si>
  <si>
    <t>7806520632</t>
  </si>
  <si>
    <t>28266783</t>
  </si>
  <si>
    <t>ООО "ПТК-Терминал"</t>
  </si>
  <si>
    <t>7806055343</t>
  </si>
  <si>
    <t>21-10-2021 00:00:00</t>
  </si>
  <si>
    <t>26422005</t>
  </si>
  <si>
    <t>ООО "Петербургская торгово-промышленная компания"</t>
  </si>
  <si>
    <t>7825487243</t>
  </si>
  <si>
    <t>17-01-2020 00:00:00</t>
  </si>
  <si>
    <t>26422017</t>
  </si>
  <si>
    <t>ООО "Петербургтеплоэнерго"</t>
  </si>
  <si>
    <t>7838024362</t>
  </si>
  <si>
    <t>30-11-2018 00:00:00</t>
  </si>
  <si>
    <t>27266270</t>
  </si>
  <si>
    <t>783901001</t>
  </si>
  <si>
    <t>27880391</t>
  </si>
  <si>
    <t>ООО "Питерэнерго"</t>
  </si>
  <si>
    <t>7811394126</t>
  </si>
  <si>
    <t>26421926</t>
  </si>
  <si>
    <t>ООО "Проектно-производственная компания "Регион"</t>
  </si>
  <si>
    <t>7802431406</t>
  </si>
  <si>
    <t>26322164</t>
  </si>
  <si>
    <t>ООО "Производственное объединение "Пекар"</t>
  </si>
  <si>
    <t>7801374265</t>
  </si>
  <si>
    <t>28827606</t>
  </si>
  <si>
    <t>ООО "Прометей"</t>
  </si>
  <si>
    <t>7811562684</t>
  </si>
  <si>
    <t>18-12-2018 00:00:00</t>
  </si>
  <si>
    <t>26361108</t>
  </si>
  <si>
    <t>ООО "Пулковская ТЭЦ"</t>
  </si>
  <si>
    <t>7810095885</t>
  </si>
  <si>
    <t>02-02-2023 00:00:00</t>
  </si>
  <si>
    <t>26647770</t>
  </si>
  <si>
    <t>ООО "Рассвет"</t>
  </si>
  <si>
    <t>7810191726</t>
  </si>
  <si>
    <t>26597829</t>
  </si>
  <si>
    <t>ООО "САНЛИТ-Т"</t>
  </si>
  <si>
    <t>7817044495</t>
  </si>
  <si>
    <t>28042486</t>
  </si>
  <si>
    <t>ООО "СЗУК"</t>
  </si>
  <si>
    <t>7810509293</t>
  </si>
  <si>
    <t>28155105</t>
  </si>
  <si>
    <t>ООО "СК Северная Венеция"</t>
  </si>
  <si>
    <t>7802437912</t>
  </si>
  <si>
    <t>12-10-2022 00:00:00</t>
  </si>
  <si>
    <t>26422761</t>
  </si>
  <si>
    <t>ООО "Самсон"</t>
  </si>
  <si>
    <t>7810015329</t>
  </si>
  <si>
    <t>28255011</t>
  </si>
  <si>
    <t>ООО "Светлана-Эстейт"</t>
  </si>
  <si>
    <t>7802385950</t>
  </si>
  <si>
    <t>27831333</t>
  </si>
  <si>
    <t>ООО "Системы Безопасности Северо-Запад"</t>
  </si>
  <si>
    <t>7802338277</t>
  </si>
  <si>
    <t>27546295</t>
  </si>
  <si>
    <t>ООО "Софийский бульвар"</t>
  </si>
  <si>
    <t>7813479657</t>
  </si>
  <si>
    <t>30-06-2018 00:00:00</t>
  </si>
  <si>
    <t>28509704</t>
  </si>
  <si>
    <t>ООО "Степан Разин Девелопмент"</t>
  </si>
  <si>
    <t>7805614870</t>
  </si>
  <si>
    <t>26361121</t>
  </si>
  <si>
    <t>ООО "ТВК Лесное"</t>
  </si>
  <si>
    <t>7820029472</t>
  </si>
  <si>
    <t>28511826</t>
  </si>
  <si>
    <t>ООО "ТЕПЛОЭНЕРГО"</t>
  </si>
  <si>
    <t>7802853013</t>
  </si>
  <si>
    <t>31308473</t>
  </si>
  <si>
    <t>ООО "ТСК 270"</t>
  </si>
  <si>
    <t>7838497200</t>
  </si>
  <si>
    <t>06-11-2013 00:00:00</t>
  </si>
  <si>
    <t>29647643</t>
  </si>
  <si>
    <t>ООО "ТСК"</t>
  </si>
  <si>
    <t>7842033592</t>
  </si>
  <si>
    <t>28113372</t>
  </si>
  <si>
    <t>ООО "ТЭК объединения "Скороход"</t>
  </si>
  <si>
    <t>7810270209</t>
  </si>
  <si>
    <t>31341607</t>
  </si>
  <si>
    <t>ООО "ТЭС СПб"</t>
  </si>
  <si>
    <t>7842141492</t>
  </si>
  <si>
    <t>26421986</t>
  </si>
  <si>
    <t>ООО "Таймс"</t>
  </si>
  <si>
    <t>7814122120</t>
  </si>
  <si>
    <t>28422808</t>
  </si>
  <si>
    <t>ООО "ТеплоЭнергоВент"</t>
  </si>
  <si>
    <t>7806438628</t>
  </si>
  <si>
    <t>26361135</t>
  </si>
  <si>
    <t>ООО "Теплодар"</t>
  </si>
  <si>
    <t>7841314985</t>
  </si>
  <si>
    <t>31-07-2018 00:00:00</t>
  </si>
  <si>
    <t>27971244</t>
  </si>
  <si>
    <t>ООО "Теплосервис"</t>
  </si>
  <si>
    <t>7839357460</t>
  </si>
  <si>
    <t>28151979</t>
  </si>
  <si>
    <t>ООО "Теплоснабжающая компания 282"</t>
  </si>
  <si>
    <t>7805519673</t>
  </si>
  <si>
    <t>28798987</t>
  </si>
  <si>
    <t>ООО "Технопарк №1"</t>
  </si>
  <si>
    <t>7841014910</t>
  </si>
  <si>
    <t>28001891</t>
  </si>
  <si>
    <t>ООО "Троя"</t>
  </si>
  <si>
    <t>7820034338</t>
  </si>
  <si>
    <t>26361115</t>
  </si>
  <si>
    <t>ООО "Фирма "РОСС"</t>
  </si>
  <si>
    <t>7813114617</t>
  </si>
  <si>
    <t>26-11-2021 00:00:00</t>
  </si>
  <si>
    <t>28042530</t>
  </si>
  <si>
    <t>ООО "Хлебтранс СПб"</t>
  </si>
  <si>
    <t>7810467163</t>
  </si>
  <si>
    <t>783101001</t>
  </si>
  <si>
    <t>27988538</t>
  </si>
  <si>
    <t>ООО "ЦМТ и НТС"</t>
  </si>
  <si>
    <t>7813109141</t>
  </si>
  <si>
    <t>31635214</t>
  </si>
  <si>
    <t>ООО "Цветение вишни"</t>
  </si>
  <si>
    <t>7813232321</t>
  </si>
  <si>
    <t>27848302</t>
  </si>
  <si>
    <t>ООО "ЭКОН"</t>
  </si>
  <si>
    <t>7804176134</t>
  </si>
  <si>
    <t>26769190</t>
  </si>
  <si>
    <t>ООО "ЭНЕРГИЯ"</t>
  </si>
  <si>
    <t>7826087336</t>
  </si>
  <si>
    <t>28134965</t>
  </si>
  <si>
    <t>ООО "ЭНЕРГЭС"</t>
  </si>
  <si>
    <t>7801089980</t>
  </si>
  <si>
    <t>31342047</t>
  </si>
  <si>
    <t>ООО "ЭПС"</t>
  </si>
  <si>
    <t>7810757754</t>
  </si>
  <si>
    <t>26422092</t>
  </si>
  <si>
    <t>ООО "ЭРМАС"</t>
  </si>
  <si>
    <t>7806007029</t>
  </si>
  <si>
    <t>23-09-2019 00:00:00</t>
  </si>
  <si>
    <t>26361114</t>
  </si>
  <si>
    <t>ООО "Эксплуатационная компания "Арго-Сервис"</t>
  </si>
  <si>
    <t>7811375691</t>
  </si>
  <si>
    <t>27976484</t>
  </si>
  <si>
    <t>ООО "Энергетические системы"</t>
  </si>
  <si>
    <t>7806302458</t>
  </si>
  <si>
    <t>28979613</t>
  </si>
  <si>
    <t>ООО "ЭнергоИнвест"</t>
  </si>
  <si>
    <t>7841378040</t>
  </si>
  <si>
    <t>30953255</t>
  </si>
  <si>
    <t>26641597</t>
  </si>
  <si>
    <t>ООО "ЭнергоИнвест" (неактуальный КПП)</t>
  </si>
  <si>
    <t>31-07-2016 00:00:00</t>
  </si>
  <si>
    <t>26421941</t>
  </si>
  <si>
    <t>ООО "ЭнергоРесурс 2005"</t>
  </si>
  <si>
    <t>7805387057</t>
  </si>
  <si>
    <t>27517472</t>
  </si>
  <si>
    <t>ООО "Энергогазмонтаж"</t>
  </si>
  <si>
    <t>7806119950</t>
  </si>
  <si>
    <t>26361090</t>
  </si>
  <si>
    <t>ООО "Энергокомпания "Теплопоставка"</t>
  </si>
  <si>
    <t>7801379947</t>
  </si>
  <si>
    <t>26361112</t>
  </si>
  <si>
    <t>ООО "Энергопромсервис"</t>
  </si>
  <si>
    <t>7811141414</t>
  </si>
  <si>
    <t>26361123</t>
  </si>
  <si>
    <t>ООО "Энергосервис"</t>
  </si>
  <si>
    <t>7826140438</t>
  </si>
  <si>
    <t>28423270</t>
  </si>
  <si>
    <t>ООО "ЮИТ Сервис"</t>
  </si>
  <si>
    <t>7814422759</t>
  </si>
  <si>
    <t>26578046</t>
  </si>
  <si>
    <t>ООО "Юнит"</t>
  </si>
  <si>
    <t>7207009725</t>
  </si>
  <si>
    <t>31604737</t>
  </si>
  <si>
    <t>ООО УК "АСК"</t>
  </si>
  <si>
    <t>7801673850</t>
  </si>
  <si>
    <t>05-11-2019 00:00:00</t>
  </si>
  <si>
    <t>28496542</t>
  </si>
  <si>
    <t>ООО УК "Лэмз"</t>
  </si>
  <si>
    <t>7703792360</t>
  </si>
  <si>
    <t>26422100</t>
  </si>
  <si>
    <t>ПАО "Завод "Реконд"</t>
  </si>
  <si>
    <t>7802005951</t>
  </si>
  <si>
    <t>26647708</t>
  </si>
  <si>
    <t>ПАО "Пролетарский завод"</t>
  </si>
  <si>
    <t>7811039386</t>
  </si>
  <si>
    <t>27054332</t>
  </si>
  <si>
    <t>ПАО "ТГК-1" (не использовать в ЕИАС)</t>
  </si>
  <si>
    <t>7841312071</t>
  </si>
  <si>
    <t>780102001</t>
  </si>
  <si>
    <t>26539356</t>
  </si>
  <si>
    <t>ПАО "ТГК-1" филиал "Невский"</t>
  </si>
  <si>
    <t>26422151</t>
  </si>
  <si>
    <t>ПАО "Техприбор"</t>
  </si>
  <si>
    <t>7810237177</t>
  </si>
  <si>
    <t>28960049</t>
  </si>
  <si>
    <t>ПАО СЗ "Северная верфь"</t>
  </si>
  <si>
    <t>7805034277</t>
  </si>
  <si>
    <t>26516049</t>
  </si>
  <si>
    <t>С/х производственный кооператив "Племзавод "Детскосельский"</t>
  </si>
  <si>
    <t>7820027796</t>
  </si>
  <si>
    <t>28191592</t>
  </si>
  <si>
    <t>СПб ГБУЗ "Городская больница им. Н.А.Семашко"</t>
  </si>
  <si>
    <t>7820013553</t>
  </si>
  <si>
    <t>26322166</t>
  </si>
  <si>
    <t>СПб ГУП "Петербургский метрополитен"</t>
  </si>
  <si>
    <t>7830000970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</si>
  <si>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</si>
  <si>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</si>
  <si>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</si>
  <si>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</si>
  <si>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</si>
  <si>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27553231</t>
  </si>
  <si>
    <t>Теплоснабжающие организации, поставляющие тепловую энергию потребителям, расположенным на территории Санкт-Петербурга</t>
  </si>
  <si>
    <t>7826692894</t>
  </si>
  <si>
    <t>780000001</t>
  </si>
  <si>
    <t>01-01-2017 00:00:00</t>
  </si>
  <si>
    <t>27995413</t>
  </si>
  <si>
    <t>Университет ИТМО</t>
  </si>
  <si>
    <t>7813045547</t>
  </si>
  <si>
    <t>26491915</t>
  </si>
  <si>
    <t>ФГАОУ ВО "СПбПУ"</t>
  </si>
  <si>
    <t>7804040077</t>
  </si>
  <si>
    <t>28454949</t>
  </si>
  <si>
    <t>ФГБНУ ВИР</t>
  </si>
  <si>
    <t>7812029408</t>
  </si>
  <si>
    <t>26361089</t>
  </si>
  <si>
    <t>ФГБОУ ВО "ГУМРФ имени адмирала С.О. Макарова"</t>
  </si>
  <si>
    <t>7805029012</t>
  </si>
  <si>
    <t>26422396</t>
  </si>
  <si>
    <t>ФГБОУ ВО ПГУПС</t>
  </si>
  <si>
    <t>7812009592</t>
  </si>
  <si>
    <t>28934747</t>
  </si>
  <si>
    <t>ФГБОУ ВПО "СПбГАВМ"</t>
  </si>
  <si>
    <t>7810232965</t>
  </si>
  <si>
    <t>30903763</t>
  </si>
  <si>
    <t>ФГБУ "ЦЖКУ" МИНОБОРОНЫ РОССИИ</t>
  </si>
  <si>
    <t>7729314745</t>
  </si>
  <si>
    <t>770101001</t>
  </si>
  <si>
    <t>28436138</t>
  </si>
  <si>
    <t>ФГБУН Институт прикладной астрономии Российской академии наук</t>
  </si>
  <si>
    <t>7813045434</t>
  </si>
  <si>
    <t>28485475</t>
  </si>
  <si>
    <t>ФГКУ "Невский СЦ МЧС России"</t>
  </si>
  <si>
    <t>7817002417</t>
  </si>
  <si>
    <t>26422476</t>
  </si>
  <si>
    <t>ФГУП "Завод имени М.И.Калинина"</t>
  </si>
  <si>
    <t>7801017746</t>
  </si>
  <si>
    <t>31-01-2012 00:00:00</t>
  </si>
  <si>
    <t>26361099</t>
  </si>
  <si>
    <t>ФГУП "НИИ командных приборов"</t>
  </si>
  <si>
    <t>7805005950</t>
  </si>
  <si>
    <t>26422456</t>
  </si>
  <si>
    <t>ФГУП "Научно-производственное предприятие "Краснознаменец"</t>
  </si>
  <si>
    <t>7806005180</t>
  </si>
  <si>
    <t>28508026</t>
  </si>
  <si>
    <t>ФКОУ ДПО Санкт-Петербургский ИПКР ФСИН России</t>
  </si>
  <si>
    <t>7820016787</t>
  </si>
  <si>
    <t>26361128</t>
  </si>
  <si>
    <t>Филиал "Северо-Западная ТЭЦ им. А.Г.Бориса" АО "Интер РАО - Электрогенерация"</t>
  </si>
  <si>
    <t>7704784450</t>
  </si>
  <si>
    <t>781443001</t>
  </si>
  <si>
    <t>30941480</t>
  </si>
  <si>
    <t>Филиал ФГБУ "ЦЖКУ" Минобороны России по ЗВО</t>
  </si>
  <si>
    <t>26784043</t>
  </si>
  <si>
    <t>Энергоснабжающие организации c установленной мощностью до 1 Гкал/ч</t>
  </si>
  <si>
    <t>01-12-2011 00:00:00</t>
  </si>
  <si>
    <t>№</t>
  </si>
  <si>
    <t>город Санкт-Петербург</t>
  </si>
  <si>
    <t>40000000</t>
  </si>
  <si>
    <t>город Зеленогорск</t>
  </si>
  <si>
    <t>40361000</t>
  </si>
  <si>
    <t>город Колпино</t>
  </si>
  <si>
    <t>40342000</t>
  </si>
  <si>
    <t>город Красное Село</t>
  </si>
  <si>
    <t>40353000</t>
  </si>
  <si>
    <t>город Кронштадт</t>
  </si>
  <si>
    <t>40360000</t>
  </si>
  <si>
    <t>город Ломоносов</t>
  </si>
  <si>
    <t>40372000</t>
  </si>
  <si>
    <t>город Павловск</t>
  </si>
  <si>
    <t>40387000</t>
  </si>
  <si>
    <t>город Петергоф</t>
  </si>
  <si>
    <t>40395000</t>
  </si>
  <si>
    <t>город Пушкин</t>
  </si>
  <si>
    <t>40397000</t>
  </si>
  <si>
    <t>город Сестрорецк</t>
  </si>
  <si>
    <t>40362000</t>
  </si>
  <si>
    <t>муниципальный округ № 15</t>
  </si>
  <si>
    <t>40317000</t>
  </si>
  <si>
    <t>муниципальный округ № 21</t>
  </si>
  <si>
    <t>40331000</t>
  </si>
  <si>
    <t>муниципальный округ № 54</t>
  </si>
  <si>
    <t>40383000</t>
  </si>
  <si>
    <t>муниципальный округ № 65</t>
  </si>
  <si>
    <t>40322000</t>
  </si>
  <si>
    <t>муниципальный округ № 7</t>
  </si>
  <si>
    <t>40307000</t>
  </si>
  <si>
    <t>муниципальный округ № 72</t>
  </si>
  <si>
    <t>40903000</t>
  </si>
  <si>
    <t>муниципальный округ № 78</t>
  </si>
  <si>
    <t>40909000</t>
  </si>
  <si>
    <t>муниципальный округ Автово</t>
  </si>
  <si>
    <t>40338000</t>
  </si>
  <si>
    <t>муниципальный округ Адмиралтейский округ</t>
  </si>
  <si>
    <t>40303000</t>
  </si>
  <si>
    <t>муниципальный округ Академическое</t>
  </si>
  <si>
    <t>40329000</t>
  </si>
  <si>
    <t>муниципальный округ Александровский</t>
  </si>
  <si>
    <t>40906000</t>
  </si>
  <si>
    <t>муниципальный округ Аптекарский остров</t>
  </si>
  <si>
    <t>40392000</t>
  </si>
  <si>
    <t>муниципальный округ Балканский</t>
  </si>
  <si>
    <t>40907000</t>
  </si>
  <si>
    <t>муниципальный округ Большая Охта</t>
  </si>
  <si>
    <t>40349000</t>
  </si>
  <si>
    <t>муниципальный округ Васильевский</t>
  </si>
  <si>
    <t>40308000</t>
  </si>
  <si>
    <t>муниципальный округ Введенский</t>
  </si>
  <si>
    <t>40389000</t>
  </si>
  <si>
    <t>муниципальный округ Владимирский округ</t>
  </si>
  <si>
    <t>40913000</t>
  </si>
  <si>
    <t>муниципальный округ Волковское</t>
  </si>
  <si>
    <t>40902000</t>
  </si>
  <si>
    <t>муниципальный округ Гавань</t>
  </si>
  <si>
    <t>40309000</t>
  </si>
  <si>
    <t>муниципальный округ Гагаринское</t>
  </si>
  <si>
    <t>40374000</t>
  </si>
  <si>
    <t>муниципальный округ Георгиевский</t>
  </si>
  <si>
    <t>40905000</t>
  </si>
  <si>
    <t>муниципальный округ Горелово</t>
  </si>
  <si>
    <t>40359000</t>
  </si>
  <si>
    <t>муниципальный округ Гражданка</t>
  </si>
  <si>
    <t>40328000</t>
  </si>
  <si>
    <t>муниципальный округ Дачное</t>
  </si>
  <si>
    <t>40337000</t>
  </si>
  <si>
    <t>муниципальный округ Дворцовый округ</t>
  </si>
  <si>
    <t>40908000</t>
  </si>
  <si>
    <t>муниципальный округ Екатерингофский</t>
  </si>
  <si>
    <t>40306000</t>
  </si>
  <si>
    <t>муниципальный округ Звездное</t>
  </si>
  <si>
    <t>40377000</t>
  </si>
  <si>
    <t>муниципальный округ Ивановский</t>
  </si>
  <si>
    <t>40379000</t>
  </si>
  <si>
    <t>муниципальный округ Измайловское</t>
  </si>
  <si>
    <t>40305000</t>
  </si>
  <si>
    <t>муниципальный округ Княжево</t>
  </si>
  <si>
    <t>40335000</t>
  </si>
  <si>
    <t>муниципальный округ Коломна</t>
  </si>
  <si>
    <t>40301000</t>
  </si>
  <si>
    <t>муниципальный округ Коломяги</t>
  </si>
  <si>
    <t>40327000</t>
  </si>
  <si>
    <t>муниципальный округ Комендантский аэродром</t>
  </si>
  <si>
    <t>40324000</t>
  </si>
  <si>
    <t>муниципальный округ Константиновское</t>
  </si>
  <si>
    <t>40358000</t>
  </si>
  <si>
    <t>муниципальный округ Красненькая речка</t>
  </si>
  <si>
    <t>40340000</t>
  </si>
  <si>
    <t>муниципальный округ Кронверкское</t>
  </si>
  <si>
    <t>40390000</t>
  </si>
  <si>
    <t>муниципальный округ Купчино</t>
  </si>
  <si>
    <t>40904000</t>
  </si>
  <si>
    <t>муниципальный округ Ланское</t>
  </si>
  <si>
    <t>40323000</t>
  </si>
  <si>
    <t>муниципальный округ Лахта-Ольгино</t>
  </si>
  <si>
    <t>40321000</t>
  </si>
  <si>
    <t>муниципальный округ Лиговка-Ямская</t>
  </si>
  <si>
    <t>40912000</t>
  </si>
  <si>
    <t>муниципальный округ Литейный округ</t>
  </si>
  <si>
    <t>40910000</t>
  </si>
  <si>
    <t>муниципальный округ Малая Охта</t>
  </si>
  <si>
    <t>40350000</t>
  </si>
  <si>
    <t>муниципальный округ Морские ворота</t>
  </si>
  <si>
    <t>40341000</t>
  </si>
  <si>
    <t>муниципальный округ Морской</t>
  </si>
  <si>
    <t>40310000</t>
  </si>
  <si>
    <t>муниципальный округ Московская застава</t>
  </si>
  <si>
    <t>40373000</t>
  </si>
  <si>
    <t>муниципальный округ Нарвский округ</t>
  </si>
  <si>
    <t>40339000</t>
  </si>
  <si>
    <t>муниципальный округ Народный</t>
  </si>
  <si>
    <t>40382000</t>
  </si>
  <si>
    <t>муниципальный округ Невская застава</t>
  </si>
  <si>
    <t>40378000</t>
  </si>
  <si>
    <t>муниципальный округ Невский округ</t>
  </si>
  <si>
    <t>40384000</t>
  </si>
  <si>
    <t>муниципальный округ Новоизмайловское</t>
  </si>
  <si>
    <t>40375000</t>
  </si>
  <si>
    <t>муниципальный округ Обуховский</t>
  </si>
  <si>
    <t>40380000</t>
  </si>
  <si>
    <t>муниципальный округ Озеро Долгое</t>
  </si>
  <si>
    <t>40325000</t>
  </si>
  <si>
    <t>муниципальный округ Оккервиль</t>
  </si>
  <si>
    <t>40385000</t>
  </si>
  <si>
    <t>муниципальный округ Остров Декабристов</t>
  </si>
  <si>
    <t>40311000</t>
  </si>
  <si>
    <t>муниципальный округ Пискаревка</t>
  </si>
  <si>
    <t>40332000</t>
  </si>
  <si>
    <t>муниципальный округ Полюстрово</t>
  </si>
  <si>
    <t>40348000</t>
  </si>
  <si>
    <t>муниципальный округ Пороховые</t>
  </si>
  <si>
    <t>40351000</t>
  </si>
  <si>
    <t>муниципальный округ Посадский</t>
  </si>
  <si>
    <t>40391000</t>
  </si>
  <si>
    <t>муниципальный округ Правобережный</t>
  </si>
  <si>
    <t>40386000</t>
  </si>
  <si>
    <t>муниципальный округ Прометей</t>
  </si>
  <si>
    <t>40334000</t>
  </si>
  <si>
    <t>муниципальный округ Пулковский меридиан</t>
  </si>
  <si>
    <t>40376000</t>
  </si>
  <si>
    <t>муниципальный округ Ржевка</t>
  </si>
  <si>
    <t>40352000</t>
  </si>
  <si>
    <t>муниципальный округ Рыбацкое</t>
  </si>
  <si>
    <t>40381000</t>
  </si>
  <si>
    <t>муниципальный округ Сампсониевское</t>
  </si>
  <si>
    <t>40314000</t>
  </si>
  <si>
    <t>муниципальный округ Светлановское</t>
  </si>
  <si>
    <t>40315000</t>
  </si>
  <si>
    <t>муниципальный округ Северный</t>
  </si>
  <si>
    <t>40333000</t>
  </si>
  <si>
    <t>муниципальный округ Семеновский</t>
  </si>
  <si>
    <t>40304000</t>
  </si>
  <si>
    <t>муниципальный округ Сенной округ</t>
  </si>
  <si>
    <t>40302000</t>
  </si>
  <si>
    <t>муниципальный округ Сергиевское</t>
  </si>
  <si>
    <t>40318000</t>
  </si>
  <si>
    <t>муниципальный округ Смольнинское</t>
  </si>
  <si>
    <t>40911000</t>
  </si>
  <si>
    <t>муниципальный округ Сосновая поляна</t>
  </si>
  <si>
    <t>40356000</t>
  </si>
  <si>
    <t>муниципальный округ Сосновское</t>
  </si>
  <si>
    <t>40316000</t>
  </si>
  <si>
    <t>муниципальный округ Ульянка</t>
  </si>
  <si>
    <t>40336000</t>
  </si>
  <si>
    <t>муниципальный округ Урицк</t>
  </si>
  <si>
    <t>40357000</t>
  </si>
  <si>
    <t>муниципальный округ Финляндский округ</t>
  </si>
  <si>
    <t>40330000</t>
  </si>
  <si>
    <t>муниципальный округ Чкаловское</t>
  </si>
  <si>
    <t>40394000</t>
  </si>
  <si>
    <t>муниципальный округ Шувалово-Озерки</t>
  </si>
  <si>
    <t>40319000</t>
  </si>
  <si>
    <t>муниципальный округ Юго-Запад</t>
  </si>
  <si>
    <t>40354000</t>
  </si>
  <si>
    <t>муниципальный округ Южно-Приморский</t>
  </si>
  <si>
    <t>40355000</t>
  </si>
  <si>
    <t>муниципальный округ Юнтолово</t>
  </si>
  <si>
    <t>40326000</t>
  </si>
  <si>
    <t>муниципальный округ округ Петровский</t>
  </si>
  <si>
    <t>40393000</t>
  </si>
  <si>
    <t>поселок Александровская</t>
  </si>
  <si>
    <t>40398000</t>
  </si>
  <si>
    <t>поселок Белоостров</t>
  </si>
  <si>
    <t>40363000</t>
  </si>
  <si>
    <t>поселок Комарово</t>
  </si>
  <si>
    <t>40364000</t>
  </si>
  <si>
    <t>поселок Левашово</t>
  </si>
  <si>
    <t>40312000</t>
  </si>
  <si>
    <t>поселок Лисий Нос</t>
  </si>
  <si>
    <t>40320000</t>
  </si>
  <si>
    <t>поселок Металлострой</t>
  </si>
  <si>
    <t>40343000</t>
  </si>
  <si>
    <t>поселок Молодежное</t>
  </si>
  <si>
    <t>40365000</t>
  </si>
  <si>
    <t>поселок Парголово</t>
  </si>
  <si>
    <t>40313000</t>
  </si>
  <si>
    <t>поселок Песочный</t>
  </si>
  <si>
    <t>40366000</t>
  </si>
  <si>
    <t>поселок Петро-Славянка</t>
  </si>
  <si>
    <t>40344000</t>
  </si>
  <si>
    <t>поселок Понтонный</t>
  </si>
  <si>
    <t>40345000</t>
  </si>
  <si>
    <t>поселок Репино</t>
  </si>
  <si>
    <t>40367000</t>
  </si>
  <si>
    <t>поселок Саперный</t>
  </si>
  <si>
    <t>40346000</t>
  </si>
  <si>
    <t>поселок Серово</t>
  </si>
  <si>
    <t>40368000</t>
  </si>
  <si>
    <t>поселок Смолячково</t>
  </si>
  <si>
    <t>40369000</t>
  </si>
  <si>
    <t>поселок Солнечное</t>
  </si>
  <si>
    <t>40370000</t>
  </si>
  <si>
    <t>поселок Стрельна</t>
  </si>
  <si>
    <t>40396000</t>
  </si>
  <si>
    <t>поселок Тярлево</t>
  </si>
  <si>
    <t>40388000</t>
  </si>
  <si>
    <t>поселок Усть-Ижора</t>
  </si>
  <si>
    <t>40347000</t>
  </si>
  <si>
    <t>поселок Ушково</t>
  </si>
  <si>
    <t>40371000</t>
  </si>
  <si>
    <t>поселок Шушары</t>
  </si>
  <si>
    <t>40901000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</si>
  <si>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</si>
  <si>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</si>
  <si>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</si>
  <si>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</si>
  <si>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</si>
  <si>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</si>
  <si>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</si>
  <si>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</si>
  <si>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</si>
  <si>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</si>
  <si>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</si>
  <si>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</si>
  <si>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Нет доступных обновлений для шаблона с кодом FAS.JKH.OPEN.INFO.ORG.WARM!</t>
  </si>
  <si>
    <t>Добавить вид деятельности</t>
  </si>
  <si>
    <t>Попова Любовь Ивановна</t>
  </si>
  <si>
    <t>Главный экономист</t>
  </si>
  <si>
    <t>(812)-600-85-10</t>
  </si>
  <si>
    <t>kojaspb@koja-spb.ru</t>
  </si>
  <si>
    <t>Общество с ограниченной ответственностью "Кожа СПб"</t>
  </si>
  <si>
    <t>1217800172809</t>
  </si>
  <si>
    <t>09.11.2021</t>
  </si>
  <si>
    <t>Межрайонная инспекция Федеральной налоговой службы № 15 по г.Санкт-Петербургу</t>
  </si>
  <si>
    <t>Попова</t>
  </si>
  <si>
    <t>Любовь</t>
  </si>
  <si>
    <t>Ивановна</t>
  </si>
  <si>
    <t>Есипов</t>
  </si>
  <si>
    <t>Виктор</t>
  </si>
  <si>
    <t>Петрович</t>
  </si>
  <si>
    <t>199155, город Санкт-Петербург, переулок Декабристов, дом 7, литер Т, помещение 133</t>
  </si>
  <si>
    <t>199155, город Санкт-Петербург, внутригородская территория (внутригородское муниципальное образование) города федерального значения муниципальный округ Остров Декабристов, переулок Декабристов,
дом. 7, литера Т, помещ.133</t>
  </si>
  <si>
    <t>(812)-600-85-07</t>
  </si>
  <si>
    <t>koja-spb.ru</t>
  </si>
  <si>
    <t>c 08:30 до 17:00</t>
  </si>
  <si>
    <t>c 00:00 до 23:59</t>
  </si>
  <si>
    <t>Паровая децентрализованная</t>
  </si>
  <si>
    <t>Производство тепловой энергии. Некомбинированная выработка; Передача. Тепловая энергия; Сбыт. Тепловая энергия</t>
  </si>
  <si>
    <t>О</t>
  </si>
  <si>
    <t>город Санкт-Петербург (40000000)</t>
  </si>
  <si>
    <t>13-03-2023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</si>
</sst>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7" applyNumberFormat="1" applyFon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22" fontId="5" fillId="0" borderId="0" xfId="53" applyNumberFormat="1" applyFont="1" applyAlignment="1" applyProtection="1">
      <alignment horizontal="left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6" xfId="31" applyNumberFormat="1" applyFill="1" applyBorder="1" applyAlignment="1" applyProtection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114</xdr:row>
      <xdr:rowOff>104775</xdr:rowOff>
    </xdr:from>
    <xdr:to>
      <xdr:col>3</xdr:col>
      <xdr:colOff>0</xdr:colOff>
      <xdr:row>117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155575</xdr:rowOff>
    </xdr:from>
    <xdr:to>
      <xdr:col>3</xdr:col>
      <xdr:colOff>0</xdr:colOff>
      <xdr:row>114</xdr:row>
      <xdr:rowOff>104775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110</xdr:row>
      <xdr:rowOff>73025</xdr:rowOff>
    </xdr:from>
    <xdr:to>
      <xdr:col>3</xdr:col>
      <xdr:colOff>0</xdr:colOff>
      <xdr:row>112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180975</xdr:rowOff>
    </xdr:from>
    <xdr:to>
      <xdr:col>3</xdr:col>
      <xdr:colOff>0</xdr:colOff>
      <xdr:row>110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98425</xdr:rowOff>
    </xdr:from>
    <xdr:to>
      <xdr:col>3</xdr:col>
      <xdr:colOff>0</xdr:colOff>
      <xdr:row>107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103</xdr:row>
      <xdr:rowOff>15875</xdr:rowOff>
    </xdr:from>
    <xdr:to>
      <xdr:col>3</xdr:col>
      <xdr:colOff>0</xdr:colOff>
      <xdr:row>105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103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102</xdr:row>
      <xdr:rowOff>314325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103</xdr:row>
      <xdr:rowOff>47625</xdr:rowOff>
    </xdr:from>
    <xdr:to>
      <xdr:col>1</xdr:col>
      <xdr:colOff>428625</xdr:colOff>
      <xdr:row>105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133350</xdr:rowOff>
    </xdr:from>
    <xdr:to>
      <xdr:col>1</xdr:col>
      <xdr:colOff>428625</xdr:colOff>
      <xdr:row>107</xdr:row>
      <xdr:rowOff>152400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108</xdr:row>
      <xdr:rowOff>38100</xdr:rowOff>
    </xdr:from>
    <xdr:to>
      <xdr:col>1</xdr:col>
      <xdr:colOff>428625</xdr:colOff>
      <xdr:row>110</xdr:row>
      <xdr:rowOff>57150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123825</xdr:rowOff>
    </xdr:from>
    <xdr:to>
      <xdr:col>1</xdr:col>
      <xdr:colOff>428625</xdr:colOff>
      <xdr:row>112</xdr:row>
      <xdr:rowOff>123825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113</xdr:row>
      <xdr:rowOff>28575</xdr:rowOff>
    </xdr:from>
    <xdr:to>
      <xdr:col>1</xdr:col>
      <xdr:colOff>447675</xdr:colOff>
      <xdr:row>114</xdr:row>
      <xdr:rowOff>85725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114</xdr:row>
      <xdr:rowOff>114300</xdr:rowOff>
    </xdr:from>
    <xdr:to>
      <xdr:col>1</xdr:col>
      <xdr:colOff>447675</xdr:colOff>
      <xdr:row>117</xdr:row>
      <xdr:rowOff>180975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129</xdr:row>
          <xdr:rowOff>9525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7</xdr:col>
      <xdr:colOff>0</xdr:colOff>
      <xdr:row>14</xdr:row>
      <xdr:rowOff>190500</xdr:rowOff>
    </xdr:to>
    <xdr:grpSp>
      <xdr:nvGrpSpPr>
        <xdr:cNvPr id="335508" name="shCalendar"/>
        <xdr:cNvGrpSpPr>
          <a:grpSpLocks/>
        </xdr:cNvGrpSpPr>
      </xdr:nvGrpSpPr>
      <xdr:grpSpPr bwMode="auto">
        <a:xfrm>
          <a:off x="6728460" y="13487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221980" y="255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221980" y="326898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221980" y="326898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947160" y="23865840"/>
          <a:ext cx="190500" cy="91630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3947160" y="25603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947160" y="247345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3947160" y="258851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107"/>
  </cols>
  <sheetData>
    <row r="1" spans="1:27" ht="10.5" customHeight="1">
      <c r="AA1" s="107" t="s">
        <v>181</v>
      </c>
    </row>
    <row r="2" spans="1:27" ht="16.5" customHeight="1">
      <c r="B2" s="512" t="str">
        <f>"Код отчёта: " &amp; GetCode()</f>
        <v>Код отчёта: FAS.JKH.OPEN.INFO.ORG.WARM</v>
      </c>
      <c r="C2" s="512"/>
      <c r="D2" s="512"/>
      <c r="E2" s="512"/>
      <c r="F2" s="512"/>
      <c r="G2" s="512"/>
      <c r="V2" s="54"/>
    </row>
    <row r="3" spans="1:27" ht="18" customHeight="1">
      <c r="B3" s="513" t="str">
        <f>"Версия " &amp; GetVersion()</f>
        <v>Версия 1.1.1</v>
      </c>
      <c r="C3" s="51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4" t="s">
        <v>538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6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hidden="1" customHeight="1">
      <c r="A7" s="54"/>
      <c r="B7" s="106"/>
      <c r="C7" s="105"/>
      <c r="D7" s="88"/>
      <c r="E7" s="517" t="s">
        <v>517</v>
      </c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87"/>
    </row>
    <row r="8" spans="1:27" ht="15" hidden="1" customHeight="1">
      <c r="A8" s="54"/>
      <c r="B8" s="106"/>
      <c r="C8" s="105"/>
      <c r="D8" s="88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87"/>
    </row>
    <row r="9" spans="1:27" ht="15" hidden="1" customHeight="1">
      <c r="A9" s="54"/>
      <c r="B9" s="106"/>
      <c r="C9" s="105"/>
      <c r="D9" s="88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87"/>
    </row>
    <row r="10" spans="1:27" ht="10.5" hidden="1" customHeight="1">
      <c r="A10" s="54"/>
      <c r="B10" s="106"/>
      <c r="C10" s="105"/>
      <c r="D10" s="88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87"/>
    </row>
    <row r="11" spans="1:27" ht="27" hidden="1" customHeight="1">
      <c r="A11" s="54"/>
      <c r="B11" s="106"/>
      <c r="C11" s="105"/>
      <c r="D11" s="88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87"/>
    </row>
    <row r="12" spans="1:27" ht="12" hidden="1" customHeight="1">
      <c r="A12" s="54"/>
      <c r="B12" s="106"/>
      <c r="C12" s="105"/>
      <c r="D12" s="88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87"/>
    </row>
    <row r="13" spans="1:27" ht="38.25" hidden="1" customHeight="1">
      <c r="A13" s="54"/>
      <c r="B13" s="106"/>
      <c r="C13" s="105"/>
      <c r="D13" s="88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101"/>
    </row>
    <row r="14" spans="1:27" ht="15" hidden="1" customHeight="1">
      <c r="A14" s="54"/>
      <c r="B14" s="106"/>
      <c r="C14" s="105"/>
      <c r="D14" s="88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87"/>
    </row>
    <row r="15" spans="1:27" ht="13.8" hidden="1">
      <c r="A15" s="54"/>
      <c r="B15" s="106"/>
      <c r="C15" s="105"/>
      <c r="D15" s="88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87"/>
    </row>
    <row r="16" spans="1:27" ht="13.8" hidden="1">
      <c r="A16" s="54"/>
      <c r="B16" s="106"/>
      <c r="C16" s="105"/>
      <c r="D16" s="88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87"/>
    </row>
    <row r="17" spans="1:25" ht="15" hidden="1" customHeight="1">
      <c r="A17" s="54"/>
      <c r="B17" s="106"/>
      <c r="C17" s="105"/>
      <c r="D17" s="88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87"/>
    </row>
    <row r="18" spans="1:25" ht="13.8" hidden="1">
      <c r="A18" s="54"/>
      <c r="B18" s="106"/>
      <c r="C18" s="105"/>
      <c r="D18" s="88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87"/>
    </row>
    <row r="19" spans="1:25" ht="54" hidden="1" customHeight="1">
      <c r="A19" s="54"/>
      <c r="B19" s="106"/>
      <c r="C19" s="105"/>
      <c r="D19" s="94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87"/>
    </row>
    <row r="20" spans="1:25" ht="13.8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6" t="s">
        <v>183</v>
      </c>
      <c r="G21" s="507"/>
      <c r="H21" s="507"/>
      <c r="I21" s="507"/>
      <c r="J21" s="507"/>
      <c r="K21" s="507"/>
      <c r="L21" s="507"/>
      <c r="M21" s="507"/>
      <c r="N21" s="88"/>
      <c r="O21" s="99" t="s">
        <v>179</v>
      </c>
      <c r="P21" s="508" t="s">
        <v>180</v>
      </c>
      <c r="Q21" s="509"/>
      <c r="R21" s="509"/>
      <c r="S21" s="509"/>
      <c r="T21" s="509"/>
      <c r="U21" s="509"/>
      <c r="V21" s="509"/>
      <c r="W21" s="509"/>
      <c r="X21" s="509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6" t="s">
        <v>182</v>
      </c>
      <c r="G22" s="507"/>
      <c r="H22" s="507"/>
      <c r="I22" s="507"/>
      <c r="J22" s="507"/>
      <c r="K22" s="507"/>
      <c r="L22" s="507"/>
      <c r="M22" s="507"/>
      <c r="N22" s="88"/>
      <c r="O22" s="102" t="s">
        <v>179</v>
      </c>
      <c r="P22" s="508" t="s">
        <v>509</v>
      </c>
      <c r="Q22" s="509"/>
      <c r="R22" s="509"/>
      <c r="S22" s="509"/>
      <c r="T22" s="509"/>
      <c r="U22" s="509"/>
      <c r="V22" s="509"/>
      <c r="W22" s="509"/>
      <c r="X22" s="509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5"/>
      <c r="Q23" s="505"/>
      <c r="R23" s="505"/>
      <c r="S23" s="505"/>
      <c r="T23" s="505"/>
      <c r="U23" s="505"/>
      <c r="V23" s="505"/>
      <c r="W23" s="505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3.8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3.8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3.8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3.8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4" t="s">
        <v>382</v>
      </c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87"/>
    </row>
    <row r="36" spans="1:25" ht="38.25" hidden="1" customHeight="1">
      <c r="A36" s="54"/>
      <c r="B36" s="106"/>
      <c r="C36" s="105"/>
      <c r="D36" s="89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87"/>
    </row>
    <row r="37" spans="1:25" ht="9.75" hidden="1" customHeight="1">
      <c r="A37" s="54"/>
      <c r="B37" s="106"/>
      <c r="C37" s="105"/>
      <c r="D37" s="89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87"/>
    </row>
    <row r="38" spans="1:25" ht="51" hidden="1" customHeight="1">
      <c r="A38" s="54"/>
      <c r="B38" s="106"/>
      <c r="C38" s="105"/>
      <c r="D38" s="89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87"/>
    </row>
    <row r="39" spans="1:25" ht="15" hidden="1" customHeight="1">
      <c r="A39" s="54"/>
      <c r="B39" s="106"/>
      <c r="C39" s="105"/>
      <c r="D39" s="89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87"/>
    </row>
    <row r="40" spans="1:25" ht="12" hidden="1" customHeight="1">
      <c r="A40" s="54"/>
      <c r="B40" s="106"/>
      <c r="C40" s="105"/>
      <c r="D40" s="89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87"/>
    </row>
    <row r="41" spans="1:25" ht="13.8" hidden="1">
      <c r="A41" s="54"/>
      <c r="B41" s="106"/>
      <c r="C41" s="105"/>
      <c r="D41" s="89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87"/>
    </row>
    <row r="42" spans="1:25" ht="13.8" hidden="1">
      <c r="A42" s="54"/>
      <c r="B42" s="106"/>
      <c r="C42" s="105"/>
      <c r="D42" s="89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87"/>
    </row>
    <row r="43" spans="1:25" ht="8.25" hidden="1" customHeight="1">
      <c r="A43" s="54"/>
      <c r="B43" s="106"/>
      <c r="C43" s="105"/>
      <c r="D43" s="89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87"/>
    </row>
    <row r="44" spans="1:25" ht="27.75" hidden="1" customHeight="1">
      <c r="A44" s="54"/>
      <c r="B44" s="106"/>
      <c r="C44" s="105"/>
      <c r="D44" s="94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87"/>
    </row>
    <row r="45" spans="1:25" ht="13.8" hidden="1">
      <c r="A45" s="54"/>
      <c r="B45" s="106"/>
      <c r="C45" s="105"/>
      <c r="D45" s="94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87"/>
    </row>
    <row r="46" spans="1:25" ht="24" hidden="1" customHeight="1">
      <c r="A46" s="54"/>
      <c r="B46" s="106"/>
      <c r="C46" s="105"/>
      <c r="D46" s="89"/>
      <c r="E46" s="504" t="s">
        <v>178</v>
      </c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87"/>
    </row>
    <row r="47" spans="1:25" ht="37.5" hidden="1" customHeight="1">
      <c r="A47" s="54"/>
      <c r="B47" s="106"/>
      <c r="C47" s="105"/>
      <c r="D47" s="89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87"/>
    </row>
    <row r="48" spans="1:25" ht="24" hidden="1" customHeight="1">
      <c r="A48" s="54"/>
      <c r="B48" s="106"/>
      <c r="C48" s="105"/>
      <c r="D48" s="89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87"/>
    </row>
    <row r="49" spans="1:25" ht="51" hidden="1" customHeight="1">
      <c r="A49" s="54"/>
      <c r="B49" s="106"/>
      <c r="C49" s="105"/>
      <c r="D49" s="89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87"/>
    </row>
    <row r="50" spans="1:25" ht="12" hidden="1" customHeight="1">
      <c r="A50" s="54"/>
      <c r="B50" s="106"/>
      <c r="C50" s="105"/>
      <c r="D50" s="89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87"/>
    </row>
    <row r="51" spans="1:25" ht="9" hidden="1" customHeight="1">
      <c r="A51" s="54"/>
      <c r="B51" s="106"/>
      <c r="C51" s="105"/>
      <c r="D51" s="89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87"/>
    </row>
    <row r="52" spans="1:25" ht="10.5" hidden="1" customHeight="1">
      <c r="A52" s="54"/>
      <c r="B52" s="106"/>
      <c r="C52" s="105"/>
      <c r="D52" s="89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87"/>
    </row>
    <row r="53" spans="1:25" ht="10.5" hidden="1" customHeight="1">
      <c r="A53" s="54"/>
      <c r="B53" s="106"/>
      <c r="C53" s="105"/>
      <c r="D53" s="89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87"/>
    </row>
    <row r="54" spans="1:25" ht="8.25" hidden="1" customHeight="1">
      <c r="A54" s="54"/>
      <c r="B54" s="106"/>
      <c r="C54" s="105"/>
      <c r="D54" s="89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87"/>
    </row>
    <row r="55" spans="1:25" ht="21.75" hidden="1" customHeight="1">
      <c r="A55" s="54"/>
      <c r="B55" s="106"/>
      <c r="C55" s="105"/>
      <c r="D55" s="89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87"/>
    </row>
    <row r="56" spans="1:25" ht="7.5" hidden="1" customHeight="1">
      <c r="A56" s="54"/>
      <c r="B56" s="106"/>
      <c r="C56" s="105"/>
      <c r="D56" s="9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87"/>
    </row>
    <row r="57" spans="1:25" ht="13.8" hidden="1">
      <c r="A57" s="54"/>
      <c r="B57" s="106"/>
      <c r="C57" s="105"/>
      <c r="D57" s="9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87"/>
    </row>
    <row r="58" spans="1:25" ht="15" hidden="1" customHeight="1">
      <c r="A58" s="54"/>
      <c r="B58" s="106"/>
      <c r="C58" s="105"/>
      <c r="D58" s="89"/>
      <c r="E58" s="524" t="s">
        <v>506</v>
      </c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22"/>
      <c r="F59" s="522"/>
      <c r="G59" s="522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87"/>
    </row>
    <row r="60" spans="1:25" ht="15" hidden="1" customHeight="1">
      <c r="A60" s="54"/>
      <c r="B60" s="106"/>
      <c r="C60" s="105"/>
      <c r="D60" s="89"/>
      <c r="E60" s="522"/>
      <c r="F60" s="522"/>
      <c r="G60" s="522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87"/>
    </row>
    <row r="61" spans="1:25" ht="13.8" hidden="1">
      <c r="A61" s="54"/>
      <c r="B61" s="106"/>
      <c r="C61" s="105"/>
      <c r="D61" s="89"/>
      <c r="E61" s="98"/>
      <c r="F61" s="96"/>
      <c r="G61" s="97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3.8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3.8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3.8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3.8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3.8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3.8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3.8" hidden="1">
      <c r="A70" s="54"/>
      <c r="B70" s="106"/>
      <c r="C70" s="105"/>
      <c r="D70" s="89"/>
      <c r="E70" s="524" t="s">
        <v>507</v>
      </c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452"/>
      <c r="V70" s="448"/>
      <c r="W70" s="448"/>
      <c r="X70" s="448"/>
      <c r="Y70" s="87"/>
    </row>
    <row r="71" spans="1:25" ht="13.8" hidden="1">
      <c r="A71" s="54"/>
      <c r="B71" s="106"/>
      <c r="C71" s="105"/>
      <c r="D71" s="89"/>
      <c r="E71" s="525" t="s">
        <v>508</v>
      </c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449"/>
      <c r="V71" s="449"/>
      <c r="W71" s="449"/>
      <c r="X71" s="449"/>
      <c r="Y71" s="87"/>
    </row>
    <row r="72" spans="1:25" ht="13.8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3.8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3.8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3.8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3.8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3.8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3.8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3.8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3.8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3.8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3.8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3.8" hidden="1">
      <c r="A86" s="54"/>
      <c r="B86" s="106"/>
      <c r="C86" s="105"/>
      <c r="D86" s="89"/>
      <c r="E86" s="519"/>
      <c r="F86" s="519"/>
      <c r="G86" s="519"/>
      <c r="H86" s="520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87"/>
    </row>
    <row r="87" spans="1:25" ht="15" hidden="1" customHeight="1">
      <c r="A87" s="54"/>
      <c r="B87" s="106"/>
      <c r="C87" s="105"/>
      <c r="D87" s="89"/>
      <c r="E87" s="522"/>
      <c r="F87" s="522"/>
      <c r="G87" s="522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87"/>
    </row>
    <row r="88" spans="1:25" ht="15" hidden="1" customHeight="1">
      <c r="A88" s="54"/>
      <c r="B88" s="106"/>
      <c r="C88" s="105"/>
      <c r="D88" s="89"/>
      <c r="E88" s="522"/>
      <c r="F88" s="522"/>
      <c r="G88" s="522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87"/>
    </row>
    <row r="90" spans="1:25" ht="13.8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3.8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3.8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3.8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3.8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3.8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3.8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3.8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3.8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3.8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3.8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3.8" hidden="1">
      <c r="A102" s="54"/>
      <c r="B102" s="106"/>
      <c r="C102" s="105"/>
      <c r="D102" s="94"/>
      <c r="Y102" s="87"/>
    </row>
    <row r="103" spans="1:27" ht="25.5" customHeight="1">
      <c r="A103" s="54"/>
      <c r="B103" s="106"/>
      <c r="C103" s="105"/>
      <c r="D103" s="89"/>
      <c r="E103" s="526" t="s">
        <v>177</v>
      </c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87"/>
    </row>
    <row r="104" spans="1:27" ht="15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customHeight="1">
      <c r="A105" s="54"/>
      <c r="B105" s="106"/>
      <c r="C105" s="105"/>
      <c r="D105" s="89"/>
      <c r="E105" s="92"/>
      <c r="F105" s="518" t="s">
        <v>176</v>
      </c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90"/>
      <c r="U105" s="88"/>
      <c r="V105" s="88"/>
      <c r="W105" s="88"/>
      <c r="X105" s="88"/>
      <c r="Y105" s="87"/>
      <c r="AA105" s="107" t="s">
        <v>174</v>
      </c>
    </row>
    <row r="106" spans="1:27" ht="15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3.8">
      <c r="A107" s="54"/>
      <c r="B107" s="106"/>
      <c r="C107" s="105"/>
      <c r="D107" s="89"/>
      <c r="E107" s="88"/>
      <c r="F107" s="518" t="s">
        <v>175</v>
      </c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87"/>
    </row>
    <row r="108" spans="1:27" ht="13.8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3.8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3.8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3.8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3.8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3.8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129</xdr:row>
                <xdr:rowOff>7620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5" hidden="1" customWidth="1"/>
    <col min="3" max="3" width="3.75" style="67" customWidth="1"/>
    <col min="4" max="4" width="6.25" style="15" bestFit="1" customWidth="1"/>
    <col min="5" max="5" width="94.875" style="15" customWidth="1"/>
    <col min="6" max="16384" width="9.1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5.4">
      <c r="C6" s="394"/>
      <c r="D6" s="392"/>
      <c r="E6" s="392"/>
    </row>
    <row r="7" spans="3:9" ht="18.899999999999999" customHeight="1">
      <c r="C7" s="68"/>
      <c r="D7" s="545" t="s">
        <v>460</v>
      </c>
      <c r="E7" s="547"/>
    </row>
    <row r="8" spans="3:9" s="393" customFormat="1" ht="5.4">
      <c r="C8" s="394"/>
      <c r="D8" s="392"/>
      <c r="E8" s="392"/>
    </row>
    <row r="9" spans="3:9" ht="15.9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80" t="s">
        <v>475</v>
      </c>
      <c r="E15" s="581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ColWidth="9.125" defaultRowHeight="11.4"/>
  <cols>
    <col min="1" max="1" width="3.75" style="17" customWidth="1"/>
    <col min="2" max="2" width="36.75" style="17" customWidth="1"/>
    <col min="3" max="3" width="103.25" style="17" customWidth="1"/>
    <col min="4" max="4" width="17.75" style="17" customWidth="1"/>
    <col min="5" max="16384" width="9.125" style="17"/>
  </cols>
  <sheetData>
    <row r="1" spans="2:5" s="361" customFormat="1" ht="5.4"/>
    <row r="2" spans="2:5" ht="22.2">
      <c r="B2" s="582" t="s">
        <v>12</v>
      </c>
      <c r="C2" s="582"/>
      <c r="D2" s="582"/>
      <c r="E2" s="360"/>
    </row>
    <row r="3" spans="2:5" s="361" customFormat="1" ht="5.4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4"/>
  <cols>
    <col min="1" max="1" width="110.75" customWidth="1"/>
    <col min="2" max="2" width="39.6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205"/>
    <col min="2" max="2" width="65.25" style="205" customWidth="1"/>
    <col min="3" max="3" width="41" style="205" customWidth="1"/>
    <col min="4" max="16384" width="9.1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ColWidth="9.125" defaultRowHeight="11.4"/>
  <cols>
    <col min="1" max="1" width="9.125" style="205"/>
    <col min="2" max="2" width="65.25" style="205" customWidth="1"/>
    <col min="3" max="3" width="41" style="205" customWidth="1"/>
    <col min="4" max="16384" width="9.1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1571</v>
      </c>
    </row>
    <row r="3" spans="1:2">
      <c r="A3" s="205">
        <v>4190065</v>
      </c>
      <c r="B3" s="205" t="s">
        <v>1572</v>
      </c>
    </row>
    <row r="4" spans="1:2">
      <c r="A4" s="205">
        <v>4190066</v>
      </c>
      <c r="B4" s="205" t="s">
        <v>1573</v>
      </c>
    </row>
    <row r="5" spans="1:2">
      <c r="A5" s="205">
        <v>4190067</v>
      </c>
      <c r="B5" s="205" t="s">
        <v>1574</v>
      </c>
    </row>
    <row r="6" spans="1:2">
      <c r="A6" s="205">
        <v>4190068</v>
      </c>
      <c r="B6" s="205" t="s">
        <v>1575</v>
      </c>
    </row>
    <row r="7" spans="1:2">
      <c r="A7" s="205">
        <v>4190069</v>
      </c>
      <c r="B7" s="205" t="s">
        <v>1576</v>
      </c>
    </row>
    <row r="8" spans="1:2">
      <c r="A8" s="205">
        <v>4190070</v>
      </c>
      <c r="B8" s="205" t="s">
        <v>1577</v>
      </c>
    </row>
    <row r="9" spans="1:2">
      <c r="A9" s="205">
        <v>4190071</v>
      </c>
      <c r="B9" s="205" t="s">
        <v>1578</v>
      </c>
    </row>
    <row r="10" spans="1:2">
      <c r="A10" s="205">
        <v>4190072</v>
      </c>
      <c r="B10" s="205" t="s">
        <v>1579</v>
      </c>
    </row>
    <row r="11" spans="1:2">
      <c r="A11" s="205">
        <v>4190073</v>
      </c>
      <c r="B11" s="205" t="s">
        <v>1580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ColWidth="9.125" defaultRowHeight="13.2"/>
  <cols>
    <col min="1" max="16384" width="9.1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01"/>
  <sheetViews>
    <sheetView showGridLines="0" zoomScaleNormal="100" workbookViewId="0"/>
  </sheetViews>
  <sheetFormatPr defaultColWidth="9.125" defaultRowHeight="11.4"/>
  <cols>
    <col min="1" max="1" width="36.25" style="4" customWidth="1"/>
    <col min="2" max="2" width="21.125" style="4" bestFit="1" customWidth="1"/>
    <col min="3" max="16384" width="9.1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9"/>
  <sheetViews>
    <sheetView showGridLines="0" zoomScaleNormal="100" workbookViewId="0"/>
  </sheetViews>
  <sheetFormatPr defaultColWidth="9.125" defaultRowHeight="11.4"/>
  <cols>
    <col min="1" max="1" width="30.75" style="14" customWidth="1"/>
    <col min="2" max="2" width="80.75" style="14" customWidth="1"/>
    <col min="3" max="3" width="30.75" style="14" customWidth="1"/>
    <col min="4" max="16384" width="9.1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4">
        <v>44089.593912037039</v>
      </c>
      <c r="B2" s="14" t="s">
        <v>579</v>
      </c>
      <c r="C2" s="14" t="s">
        <v>383</v>
      </c>
    </row>
    <row r="3" spans="1:4">
      <c r="A3" s="494">
        <v>44089.594050925924</v>
      </c>
      <c r="B3" s="14" t="s">
        <v>579</v>
      </c>
      <c r="C3" s="14" t="s">
        <v>383</v>
      </c>
    </row>
    <row r="4" spans="1:4">
      <c r="A4" s="494">
        <v>44089.5940625</v>
      </c>
      <c r="B4" s="14" t="s">
        <v>580</v>
      </c>
      <c r="C4" s="14" t="s">
        <v>383</v>
      </c>
    </row>
    <row r="5" spans="1:4" ht="22.8">
      <c r="A5" s="494">
        <v>44089.5940625</v>
      </c>
      <c r="B5" s="14" t="s">
        <v>581</v>
      </c>
      <c r="C5" s="14" t="s">
        <v>383</v>
      </c>
    </row>
    <row r="6" spans="1:4">
      <c r="A6" s="494">
        <v>44089.5940625</v>
      </c>
      <c r="B6" s="14" t="s">
        <v>582</v>
      </c>
      <c r="C6" s="14" t="s">
        <v>383</v>
      </c>
    </row>
    <row r="7" spans="1:4">
      <c r="A7" s="494">
        <v>44089.594143518516</v>
      </c>
      <c r="B7" s="14" t="s">
        <v>583</v>
      </c>
      <c r="C7" s="14" t="s">
        <v>383</v>
      </c>
    </row>
    <row r="8" spans="1:4">
      <c r="A8" s="494">
        <v>44089.594201388885</v>
      </c>
      <c r="B8" s="14" t="s">
        <v>584</v>
      </c>
      <c r="C8" s="14" t="s">
        <v>383</v>
      </c>
    </row>
    <row r="9" spans="1:4">
      <c r="A9" s="494">
        <v>44089.594212962962</v>
      </c>
      <c r="B9" s="14" t="s">
        <v>585</v>
      </c>
      <c r="C9" s="14" t="s">
        <v>383</v>
      </c>
    </row>
    <row r="10" spans="1:4">
      <c r="A10" s="494">
        <v>44089.594212962962</v>
      </c>
      <c r="B10" s="14" t="s">
        <v>586</v>
      </c>
      <c r="C10" s="14" t="s">
        <v>383</v>
      </c>
    </row>
    <row r="11" spans="1:4">
      <c r="A11" s="494">
        <v>44089.594502314816</v>
      </c>
      <c r="B11" s="14" t="s">
        <v>579</v>
      </c>
      <c r="C11" s="14" t="s">
        <v>383</v>
      </c>
    </row>
    <row r="12" spans="1:4">
      <c r="A12" s="494">
        <v>44089.594525462962</v>
      </c>
      <c r="B12" s="14" t="s">
        <v>580</v>
      </c>
      <c r="C12" s="14" t="s">
        <v>383</v>
      </c>
    </row>
    <row r="13" spans="1:4" ht="22.8">
      <c r="A13" s="494">
        <v>44089.594525462962</v>
      </c>
      <c r="B13" s="14" t="s">
        <v>581</v>
      </c>
      <c r="C13" s="14" t="s">
        <v>383</v>
      </c>
    </row>
    <row r="14" spans="1:4">
      <c r="A14" s="494">
        <v>44089.594525462962</v>
      </c>
      <c r="B14" s="14" t="s">
        <v>582</v>
      </c>
      <c r="C14" s="14" t="s">
        <v>383</v>
      </c>
    </row>
    <row r="15" spans="1:4">
      <c r="A15" s="494">
        <v>44089.594548611109</v>
      </c>
      <c r="B15" s="14" t="s">
        <v>583</v>
      </c>
      <c r="C15" s="14" t="s">
        <v>383</v>
      </c>
    </row>
    <row r="16" spans="1:4">
      <c r="A16" s="494">
        <v>44089.594583333332</v>
      </c>
      <c r="B16" s="14" t="s">
        <v>584</v>
      </c>
      <c r="C16" s="14" t="s">
        <v>383</v>
      </c>
    </row>
    <row r="17" spans="1:3">
      <c r="A17" s="494">
        <v>44089.594594907408</v>
      </c>
      <c r="B17" s="14" t="s">
        <v>585</v>
      </c>
      <c r="C17" s="14" t="s">
        <v>383</v>
      </c>
    </row>
    <row r="18" spans="1:3">
      <c r="A18" s="494">
        <v>44089.594606481478</v>
      </c>
      <c r="B18" s="14" t="s">
        <v>586</v>
      </c>
      <c r="C18" s="14" t="s">
        <v>383</v>
      </c>
    </row>
    <row r="19" spans="1:3" ht="22.8">
      <c r="A19" s="494">
        <v>44089.594629629632</v>
      </c>
      <c r="B19" s="14" t="s">
        <v>587</v>
      </c>
      <c r="C19" s="14" t="s">
        <v>383</v>
      </c>
    </row>
    <row r="20" spans="1:3" ht="22.8">
      <c r="A20" s="494">
        <v>44089.594664351855</v>
      </c>
      <c r="B20" s="14" t="s">
        <v>589</v>
      </c>
      <c r="C20" s="14" t="s">
        <v>383</v>
      </c>
    </row>
    <row r="21" spans="1:3">
      <c r="A21" s="494">
        <v>44978.642372685186</v>
      </c>
      <c r="B21" s="14" t="s">
        <v>579</v>
      </c>
      <c r="C21" s="14" t="s">
        <v>383</v>
      </c>
    </row>
    <row r="22" spans="1:3">
      <c r="A22" s="494">
        <v>44978.64340277778</v>
      </c>
      <c r="B22" s="14" t="s">
        <v>579</v>
      </c>
      <c r="C22" s="14" t="s">
        <v>383</v>
      </c>
    </row>
    <row r="23" spans="1:3">
      <c r="A23" s="494">
        <v>44978.643414351849</v>
      </c>
      <c r="B23" s="14" t="s">
        <v>1582</v>
      </c>
      <c r="C23" s="14" t="s">
        <v>383</v>
      </c>
    </row>
    <row r="24" spans="1:3">
      <c r="A24" s="494">
        <v>44978.645300925928</v>
      </c>
      <c r="B24" s="14" t="s">
        <v>579</v>
      </c>
      <c r="C24" s="14" t="s">
        <v>383</v>
      </c>
    </row>
    <row r="25" spans="1:3">
      <c r="A25" s="494">
        <v>44978.645312499997</v>
      </c>
      <c r="B25" s="14" t="s">
        <v>1582</v>
      </c>
      <c r="C25" s="14" t="s">
        <v>383</v>
      </c>
    </row>
    <row r="26" spans="1:3">
      <c r="A26" s="494">
        <v>44978.654687499999</v>
      </c>
      <c r="B26" s="14" t="s">
        <v>579</v>
      </c>
      <c r="C26" s="14" t="s">
        <v>383</v>
      </c>
    </row>
    <row r="27" spans="1:3">
      <c r="A27" s="494">
        <v>44978.654699074075</v>
      </c>
      <c r="B27" s="14" t="s">
        <v>1582</v>
      </c>
      <c r="C27" s="14" t="s">
        <v>383</v>
      </c>
    </row>
    <row r="28" spans="1:3">
      <c r="A28" s="494">
        <v>45026.488483796296</v>
      </c>
      <c r="B28" s="14" t="s">
        <v>579</v>
      </c>
      <c r="C28" s="14" t="s">
        <v>383</v>
      </c>
    </row>
    <row r="29" spans="1:3">
      <c r="A29" s="494">
        <v>45026.488495370373</v>
      </c>
      <c r="B29" s="14" t="s">
        <v>1582</v>
      </c>
      <c r="C2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ColWidth="9.125" defaultRowHeight="11.4"/>
  <cols>
    <col min="1" max="1" width="32.625" style="9" bestFit="1" customWidth="1"/>
    <col min="2" max="2" width="9"/>
    <col min="3" max="3" width="9.125" style="59"/>
    <col min="4" max="4" width="9.125" style="59" customWidth="1"/>
    <col min="5" max="5" width="9.125" style="7"/>
    <col min="6" max="6" width="11.125" style="7" customWidth="1"/>
    <col min="7" max="7" width="31.375" style="7" bestFit="1" customWidth="1"/>
    <col min="8" max="8" width="35.25" style="7" customWidth="1"/>
    <col min="9" max="9" width="14.625" style="7" bestFit="1" customWidth="1"/>
    <col min="10" max="11" width="26.875" style="7" customWidth="1"/>
    <col min="12" max="12" width="9.125" style="7"/>
    <col min="13" max="13" width="26.25" style="80" customWidth="1"/>
    <col min="14" max="14" width="29.125" style="81" customWidth="1"/>
    <col min="15" max="15" width="9.125" style="7"/>
    <col min="16" max="16" width="60.75" style="7" customWidth="1"/>
    <col min="17" max="17" width="39.75" style="7" bestFit="1" customWidth="1"/>
    <col min="18" max="18" width="87.625" style="7" customWidth="1"/>
    <col min="19" max="19" width="81.625" style="7" customWidth="1"/>
    <col min="20" max="20" width="9.125" style="7"/>
    <col min="21" max="22" width="9.125" style="3"/>
    <col min="23" max="24" width="9.125" style="7"/>
    <col min="25" max="25" width="13.375" style="7" customWidth="1"/>
    <col min="26" max="26" width="24.875" style="7" customWidth="1"/>
    <col min="27" max="27" width="9.125" style="7"/>
    <col min="28" max="28" width="11.125" style="7" bestFit="1" customWidth="1"/>
    <col min="29" max="29" width="72" style="7" customWidth="1"/>
    <col min="30" max="30" width="9.125" style="7"/>
    <col min="31" max="32" width="32.125" style="7" customWidth="1"/>
    <col min="33" max="34" width="39.75" style="7" customWidth="1"/>
    <col min="35" max="16384" width="9.125" style="7"/>
  </cols>
  <sheetData>
    <row r="1" spans="1:34" s="57" customFormat="1" ht="66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3" t="s">
        <v>482</v>
      </c>
      <c r="AC1" s="583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7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 t="s">
        <v>1604</v>
      </c>
      <c r="AF2"/>
      <c r="AG2" t="s">
        <v>1605</v>
      </c>
      <c r="AH2"/>
    </row>
    <row r="3" spans="1:34" ht="26.4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7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6.4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8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8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34.200000000000003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9.6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9.6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6.4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3.2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3.2">
      <c r="A15" s="470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3.2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3.2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26.4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0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 ht="22.8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 ht="22.8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2"/>
  <sheetViews>
    <sheetView showGridLines="0" workbookViewId="0"/>
  </sheetViews>
  <sheetFormatPr defaultColWidth="9.125" defaultRowHeight="11.4"/>
  <cols>
    <col min="1" max="16384" width="9.1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4.1.3'!$J$11="",1,0)</f>
        <v>0</v>
      </c>
    </row>
    <row r="42" spans="1:1">
      <c r="A42" s="352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15"/>
  <sheetViews>
    <sheetView showGridLines="0" zoomScaleNormal="100" workbookViewId="0"/>
  </sheetViews>
  <sheetFormatPr defaultRowHeight="11.4"/>
  <cols>
    <col min="1" max="1" width="10.25" bestFit="1" customWidth="1"/>
    <col min="2" max="3" width="10" bestFit="1" customWidth="1"/>
    <col min="5" max="5" width="20" customWidth="1"/>
    <col min="6" max="6" width="4.875" customWidth="1"/>
    <col min="7" max="8" width="20.75" customWidth="1"/>
    <col min="9" max="9" width="47.875" customWidth="1"/>
    <col min="10" max="10" width="24.25" customWidth="1"/>
    <col min="12" max="12" width="44.75" customWidth="1"/>
    <col min="13" max="13" width="32.375" customWidth="1"/>
    <col min="15" max="15" width="29.375" customWidth="1"/>
    <col min="16" max="16" width="39.625" customWidth="1"/>
    <col min="17" max="17" width="3.75" customWidth="1"/>
  </cols>
  <sheetData>
    <row r="2" spans="1:22" s="46" customFormat="1">
      <c r="A2" s="46" t="s">
        <v>155</v>
      </c>
    </row>
    <row r="4" spans="1:22" s="47" customFormat="1" ht="15">
      <c r="C4" s="609"/>
      <c r="D4" s="560">
        <v>1</v>
      </c>
      <c r="E4" s="610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6"/>
      <c r="Q4" s="466"/>
      <c r="R4" s="467"/>
      <c r="S4" s="252"/>
      <c r="T4" s="252"/>
      <c r="U4" s="252"/>
      <c r="V4" s="252"/>
    </row>
    <row r="5" spans="1:22" s="47" customFormat="1" ht="15" customHeight="1">
      <c r="C5" s="609"/>
      <c r="D5" s="560"/>
      <c r="E5" s="610"/>
      <c r="F5" s="241"/>
      <c r="G5" s="242"/>
      <c r="H5" s="217" t="s">
        <v>156</v>
      </c>
      <c r="I5" s="243"/>
      <c r="J5" s="243"/>
      <c r="K5" s="243"/>
      <c r="L5" s="375"/>
      <c r="M5" s="468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3.8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6">
        <f>mergeValue(E9)</f>
        <v>0</v>
      </c>
      <c r="Q9" s="466">
        <f>H9</f>
        <v>0</v>
      </c>
      <c r="R9" s="467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2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60">
        <v>1</v>
      </c>
      <c r="E27" s="611"/>
      <c r="F27" s="117"/>
      <c r="G27" s="560"/>
      <c r="H27" s="607"/>
      <c r="I27" s="605"/>
      <c r="J27" s="606"/>
      <c r="K27" s="597"/>
      <c r="L27" s="114"/>
      <c r="M27" s="74"/>
      <c r="N27" s="127"/>
    </row>
    <row r="28" spans="1:15" s="47" customFormat="1" ht="15" customHeight="1">
      <c r="C28" s="64"/>
      <c r="D28" s="560"/>
      <c r="E28" s="611"/>
      <c r="F28" s="110"/>
      <c r="G28" s="560"/>
      <c r="H28" s="607"/>
      <c r="I28" s="605"/>
      <c r="J28" s="606"/>
      <c r="K28" s="598"/>
      <c r="L28" s="124"/>
      <c r="M28" s="590"/>
      <c r="N28" s="591"/>
    </row>
    <row r="29" spans="1:15" s="47" customFormat="1" ht="15" customHeight="1">
      <c r="C29" s="64"/>
      <c r="D29" s="560"/>
      <c r="E29" s="611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60">
        <v>1</v>
      </c>
      <c r="E33" s="602"/>
      <c r="F33" s="117"/>
      <c r="G33" s="560">
        <v>1</v>
      </c>
      <c r="H33" s="601"/>
      <c r="I33" s="593"/>
      <c r="J33" s="600"/>
      <c r="K33" s="114" t="s">
        <v>33</v>
      </c>
      <c r="L33" s="116"/>
      <c r="M33" s="130"/>
    </row>
    <row r="34" spans="1:16" s="47" customFormat="1" ht="15" customHeight="1">
      <c r="C34" s="64"/>
      <c r="D34" s="560"/>
      <c r="E34" s="603"/>
      <c r="F34" s="110"/>
      <c r="G34" s="560"/>
      <c r="H34" s="601"/>
      <c r="I34" s="593"/>
      <c r="J34" s="600"/>
      <c r="K34" s="111"/>
      <c r="L34" s="584" t="s">
        <v>229</v>
      </c>
      <c r="M34" s="585"/>
    </row>
    <row r="35" spans="1:16" s="47" customFormat="1" ht="15" customHeight="1">
      <c r="C35" s="64"/>
      <c r="D35" s="560"/>
      <c r="E35" s="604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60">
        <v>1</v>
      </c>
      <c r="E39" s="602"/>
      <c r="F39" s="117"/>
      <c r="G39" s="560">
        <v>1</v>
      </c>
      <c r="H39" s="588"/>
      <c r="I39" s="593"/>
      <c r="J39" s="599"/>
      <c r="K39" s="172" t="str">
        <f>L39&amp;".1"</f>
        <v>1.1</v>
      </c>
      <c r="L39" s="594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60"/>
      <c r="E40" s="603"/>
      <c r="F40" s="117"/>
      <c r="G40" s="560"/>
      <c r="H40" s="592"/>
      <c r="I40" s="593"/>
      <c r="J40" s="599"/>
      <c r="K40" s="172" t="str">
        <f>L39&amp;".2"</f>
        <v>1.2</v>
      </c>
      <c r="L40" s="595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60"/>
      <c r="E41" s="603"/>
      <c r="F41" s="117"/>
      <c r="G41" s="560"/>
      <c r="H41" s="592"/>
      <c r="I41" s="593"/>
      <c r="J41" s="599"/>
      <c r="K41" s="172" t="str">
        <f>L39&amp;".3"</f>
        <v>1.3</v>
      </c>
      <c r="L41" s="595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60"/>
      <c r="E42" s="603"/>
      <c r="F42" s="117"/>
      <c r="G42" s="560"/>
      <c r="H42" s="592"/>
      <c r="I42" s="593"/>
      <c r="J42" s="599"/>
      <c r="K42" s="172" t="str">
        <f>L39&amp;".4"</f>
        <v>1.4</v>
      </c>
      <c r="L42" s="595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60"/>
      <c r="E43" s="603"/>
      <c r="F43" s="117"/>
      <c r="G43" s="560"/>
      <c r="H43" s="592"/>
      <c r="I43" s="593"/>
      <c r="J43" s="599"/>
      <c r="K43" s="172" t="str">
        <f>L39&amp;".5"</f>
        <v>1.5</v>
      </c>
      <c r="L43" s="595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60"/>
      <c r="E44" s="603"/>
      <c r="F44" s="117"/>
      <c r="G44" s="560"/>
      <c r="H44" s="592"/>
      <c r="I44" s="593"/>
      <c r="J44" s="599"/>
      <c r="K44" s="172" t="str">
        <f>L39&amp;".6"</f>
        <v>1.6</v>
      </c>
      <c r="L44" s="595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60"/>
      <c r="E45" s="603"/>
      <c r="F45" s="117"/>
      <c r="G45" s="560"/>
      <c r="H45" s="592"/>
      <c r="I45" s="593"/>
      <c r="J45" s="599"/>
      <c r="K45" s="172" t="str">
        <f>L39&amp;".7"</f>
        <v>1.7</v>
      </c>
      <c r="L45" s="595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60"/>
      <c r="E46" s="603"/>
      <c r="F46" s="117"/>
      <c r="G46" s="560"/>
      <c r="H46" s="592"/>
      <c r="I46" s="593"/>
      <c r="J46" s="599"/>
      <c r="K46" s="172" t="str">
        <f>L39&amp;".8"</f>
        <v>1.8</v>
      </c>
      <c r="L46" s="595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60"/>
      <c r="E47" s="603"/>
      <c r="F47" s="117"/>
      <c r="G47" s="560"/>
      <c r="H47" s="592"/>
      <c r="I47" s="593"/>
      <c r="J47" s="599"/>
      <c r="K47" s="172" t="str">
        <f>L39&amp;".9"</f>
        <v>1.9</v>
      </c>
      <c r="L47" s="595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60"/>
      <c r="E48" s="603"/>
      <c r="F48" s="117"/>
      <c r="G48" s="560"/>
      <c r="H48" s="592"/>
      <c r="I48" s="593"/>
      <c r="J48" s="599"/>
      <c r="K48" s="172" t="str">
        <f>L39&amp;".10"</f>
        <v>1.10</v>
      </c>
      <c r="L48" s="595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60"/>
      <c r="E49" s="603"/>
      <c r="F49" s="117"/>
      <c r="G49" s="560"/>
      <c r="H49" s="592"/>
      <c r="I49" s="593"/>
      <c r="J49" s="599"/>
      <c r="K49" s="172" t="str">
        <f>L39&amp;".11"</f>
        <v>1.11</v>
      </c>
      <c r="L49" s="595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60"/>
      <c r="E50" s="603"/>
      <c r="F50" s="117"/>
      <c r="G50" s="560"/>
      <c r="H50" s="592"/>
      <c r="I50" s="593"/>
      <c r="J50" s="599"/>
      <c r="K50" s="172" t="str">
        <f>L39&amp;".12"</f>
        <v>1.12</v>
      </c>
      <c r="L50" s="596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60"/>
      <c r="E51" s="603"/>
      <c r="F51" s="110"/>
      <c r="G51" s="560"/>
      <c r="H51" s="589"/>
      <c r="I51" s="593"/>
      <c r="J51" s="600"/>
      <c r="K51" s="166"/>
      <c r="L51" s="171"/>
      <c r="M51" s="584" t="s">
        <v>285</v>
      </c>
      <c r="N51" s="584"/>
      <c r="O51" s="585"/>
    </row>
    <row r="52" spans="1:25" s="47" customFormat="1" ht="15" customHeight="1">
      <c r="C52" s="64"/>
      <c r="D52" s="560"/>
      <c r="E52" s="604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3.8">
      <c r="C60" s="64"/>
      <c r="D60" s="560">
        <v>1</v>
      </c>
      <c r="E60" s="588"/>
      <c r="F60" s="586"/>
      <c r="G60" s="608">
        <v>1</v>
      </c>
      <c r="H60" s="588"/>
      <c r="I60" s="593"/>
      <c r="J60" s="599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60"/>
      <c r="E61" s="592"/>
      <c r="F61" s="587"/>
      <c r="G61" s="608"/>
      <c r="H61" s="589"/>
      <c r="I61" s="593"/>
      <c r="J61" s="600"/>
      <c r="K61" s="166"/>
      <c r="L61" s="171"/>
      <c r="M61" s="584" t="s">
        <v>285</v>
      </c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5"/>
    </row>
    <row r="62" spans="1:25" s="47" customFormat="1" ht="15" customHeight="1">
      <c r="C62" s="64"/>
      <c r="D62" s="560"/>
      <c r="E62" s="589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2">
      <c r="C65" s="64"/>
      <c r="D65" s="114"/>
      <c r="E65" s="501"/>
      <c r="F65" s="475"/>
      <c r="G65" s="499"/>
      <c r="H65" s="499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5" t="str">
        <f>IF(E65="","n",IF(ISERROR(MATCH(E65,List05_CS_Copy,0)),"n","y"))</f>
        <v>n</v>
      </c>
      <c r="AA65" s="465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2">
      <c r="A70" s="226"/>
      <c r="B70" s="137"/>
      <c r="C70" s="347"/>
      <c r="D70" s="177"/>
      <c r="E70" s="442"/>
      <c r="F70" s="486"/>
      <c r="G70" s="488"/>
      <c r="H70" s="222"/>
    </row>
    <row r="72" spans="1:29" s="46" customFormat="1">
      <c r="A72" s="46" t="s">
        <v>185</v>
      </c>
    </row>
    <row r="74" spans="1:29" s="135" customFormat="1" ht="22.2">
      <c r="A74" s="137"/>
      <c r="B74" s="137"/>
      <c r="C74" s="137"/>
      <c r="D74" s="177"/>
      <c r="E74" s="176"/>
      <c r="F74" s="487"/>
      <c r="G74" s="488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1.2">
      <c r="A85" s="571">
        <v>1</v>
      </c>
      <c r="B85" s="395"/>
      <c r="C85" s="395"/>
      <c r="D85" s="395"/>
      <c r="E85" s="571"/>
      <c r="F85" s="395"/>
      <c r="G85" s="395"/>
      <c r="I85" s="261" t="str">
        <f>"2."&amp;mergeValue(A85)</f>
        <v>2.1</v>
      </c>
      <c r="J85" s="262" t="s">
        <v>448</v>
      </c>
      <c r="K85" s="496" t="str">
        <f>IF(first_sys="","наименование отсутствует",first_sys)</f>
        <v>Паровая децентрализованная</v>
      </c>
      <c r="L85" s="406" t="s">
        <v>534</v>
      </c>
      <c r="M85" s="397"/>
      <c r="N85" s="254" t="str">
        <f>IF(K85="","",K85)</f>
        <v>Паровая децентрализованная</v>
      </c>
      <c r="O85" s="254"/>
      <c r="P85" s="254"/>
      <c r="Q85" s="254"/>
      <c r="R85" s="469"/>
      <c r="S85" s="254" t="s">
        <v>497</v>
      </c>
      <c r="T85" s="395"/>
      <c r="U85" s="395"/>
      <c r="V85" s="395"/>
      <c r="W85" s="395"/>
    </row>
    <row r="86" spans="1:23" s="396" customFormat="1" ht="34.200000000000003">
      <c r="A86" s="571"/>
      <c r="B86" s="395"/>
      <c r="C86" s="395"/>
      <c r="D86" s="395"/>
      <c r="E86" s="571"/>
      <c r="F86" s="395"/>
      <c r="G86" s="395"/>
      <c r="I86" s="261" t="str">
        <f>"3."&amp;mergeValue(A86)</f>
        <v>3.1</v>
      </c>
      <c r="J86" s="262" t="s">
        <v>449</v>
      </c>
      <c r="K86" s="418"/>
      <c r="L86" s="406" t="s">
        <v>481</v>
      </c>
      <c r="M86" s="397"/>
      <c r="N86" s="254"/>
      <c r="O86" s="254" t="str">
        <f>IF(K86="","",K86)</f>
        <v/>
      </c>
      <c r="P86" s="254"/>
      <c r="Q86" s="254"/>
      <c r="R86" s="469"/>
      <c r="S86" s="254" t="s">
        <v>498</v>
      </c>
      <c r="T86" s="395"/>
      <c r="U86" s="395"/>
      <c r="V86" s="395"/>
      <c r="W86" s="395"/>
    </row>
    <row r="87" spans="1:23" s="396" customFormat="1" ht="45.6">
      <c r="A87" s="571"/>
      <c r="B87" s="571">
        <v>1</v>
      </c>
      <c r="C87" s="395"/>
      <c r="D87" s="395"/>
      <c r="E87" s="571"/>
      <c r="F87" s="571"/>
      <c r="G87" s="395"/>
      <c r="I87" s="261" t="str">
        <f>"4."&amp;mergeValue(A87)</f>
        <v>4.1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69"/>
      <c r="S87" s="254"/>
      <c r="T87" s="395"/>
      <c r="U87" s="395"/>
      <c r="V87" s="395"/>
      <c r="W87" s="395"/>
    </row>
    <row r="88" spans="1:23" s="396" customFormat="1" ht="34.200000000000003">
      <c r="A88" s="571"/>
      <c r="B88" s="571"/>
      <c r="C88" s="405"/>
      <c r="D88" s="405"/>
      <c r="E88" s="571"/>
      <c r="F88" s="571"/>
      <c r="G88" s="405"/>
      <c r="I88" s="261" t="str">
        <f>"4."&amp;mergeValue(A88) &amp;"."&amp;mergeValue(B87)</f>
        <v>4.1.1</v>
      </c>
      <c r="J88" s="476" t="s">
        <v>524</v>
      </c>
      <c r="K88" s="246" t="str">
        <f>IF(region_name="","",region_name)</f>
        <v>г.Санкт-Петербург</v>
      </c>
      <c r="L88" s="263" t="s">
        <v>387</v>
      </c>
      <c r="M88" s="397"/>
      <c r="N88" s="254"/>
      <c r="O88" s="254"/>
      <c r="P88" s="254"/>
      <c r="Q88" s="254"/>
      <c r="R88" s="469"/>
      <c r="S88" s="254"/>
      <c r="T88" s="395"/>
      <c r="U88" s="395"/>
      <c r="V88" s="395"/>
      <c r="W88" s="395"/>
    </row>
    <row r="89" spans="1:23" s="396" customFormat="1" ht="45.6">
      <c r="A89" s="571"/>
      <c r="B89" s="571"/>
      <c r="C89" s="571">
        <v>1</v>
      </c>
      <c r="D89" s="405"/>
      <c r="E89" s="571"/>
      <c r="F89" s="571"/>
      <c r="G89" s="571"/>
      <c r="I89" s="261" t="str">
        <f>"4."&amp;mergeValue(A89) &amp;"."&amp;mergeValue(B89)&amp;"."&amp;mergeValue(C89)</f>
        <v>4.1.1.1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69"/>
      <c r="S89" s="254" t="s">
        <v>499</v>
      </c>
      <c r="T89" s="395"/>
      <c r="U89" s="395"/>
      <c r="V89" s="395"/>
      <c r="W89" s="395"/>
    </row>
    <row r="90" spans="1:23" s="396" customFormat="1" ht="22.8">
      <c r="A90" s="571"/>
      <c r="B90" s="571"/>
      <c r="C90" s="571"/>
      <c r="D90" s="405">
        <v>1</v>
      </c>
      <c r="E90" s="571"/>
      <c r="F90" s="571"/>
      <c r="G90" s="571"/>
      <c r="I90" s="261" t="str">
        <f>"4."&amp;mergeValue(A90) &amp;"."&amp;mergeValue(B90)&amp;"."&amp;mergeValue(C90)&amp;"."&amp;mergeValue(D90)</f>
        <v>4.1.1.1.1</v>
      </c>
      <c r="J90" s="266" t="s">
        <v>453</v>
      </c>
      <c r="K90" s="440"/>
      <c r="L90" s="574" t="s">
        <v>535</v>
      </c>
      <c r="M90" s="397"/>
      <c r="N90" s="254"/>
      <c r="O90" s="254"/>
      <c r="P90" s="254"/>
      <c r="Q90" s="254" t="str">
        <f>IF(K90="","",K90)</f>
        <v/>
      </c>
      <c r="R90" s="469"/>
      <c r="S90" s="254" t="s">
        <v>500</v>
      </c>
      <c r="T90" s="395"/>
      <c r="U90" s="395"/>
      <c r="V90" s="395"/>
      <c r="W90" s="395"/>
    </row>
    <row r="91" spans="1:23" s="396" customFormat="1" ht="18.600000000000001">
      <c r="A91" s="571"/>
      <c r="B91" s="571"/>
      <c r="C91" s="571"/>
      <c r="D91" s="405"/>
      <c r="E91" s="571"/>
      <c r="F91" s="571"/>
      <c r="G91" s="571"/>
      <c r="I91" s="398"/>
      <c r="J91" s="444" t="s">
        <v>156</v>
      </c>
      <c r="K91" s="399"/>
      <c r="L91" s="575"/>
      <c r="M91" s="397"/>
      <c r="N91" s="254"/>
      <c r="O91" s="254"/>
      <c r="P91" s="254"/>
      <c r="Q91" s="254"/>
      <c r="R91" s="469"/>
      <c r="S91" s="254"/>
      <c r="T91" s="395"/>
      <c r="U91" s="395"/>
      <c r="V91" s="395"/>
      <c r="W91" s="395"/>
    </row>
    <row r="92" spans="1:23" s="396" customFormat="1" ht="18.600000000000001">
      <c r="A92" s="571"/>
      <c r="B92" s="571"/>
      <c r="C92" s="405"/>
      <c r="D92" s="405"/>
      <c r="E92" s="571"/>
      <c r="F92" s="571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69"/>
      <c r="S92" s="254"/>
      <c r="T92" s="395"/>
      <c r="U92" s="395"/>
      <c r="V92" s="395"/>
      <c r="W92" s="395"/>
    </row>
    <row r="93" spans="1:23" s="396" customFormat="1" ht="18.600000000000001">
      <c r="A93" s="571"/>
      <c r="B93" s="395"/>
      <c r="C93" s="395"/>
      <c r="D93" s="395"/>
      <c r="E93" s="571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69"/>
      <c r="S93" s="254"/>
      <c r="T93" s="395"/>
      <c r="U93" s="395"/>
      <c r="V93" s="395"/>
      <c r="W93" s="395"/>
    </row>
    <row r="94" spans="1:23" s="396" customFormat="1" ht="18.600000000000001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69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.6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34.200000000000003">
      <c r="C105" s="246" t="str">
        <f>IF(first_sys="","наименование отсутствует",first_sys)</f>
        <v>Паровая децентрализованная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8.400000000000006">
      <c r="A111" s="612">
        <v>1</v>
      </c>
      <c r="B111" s="137"/>
      <c r="C111" s="541"/>
      <c r="D111" s="489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8.400000000000006">
      <c r="A112" s="612"/>
      <c r="B112" s="137"/>
      <c r="C112" s="541"/>
      <c r="D112" s="489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8.400000000000006">
      <c r="A113" s="612"/>
      <c r="B113" s="137"/>
      <c r="C113" s="541"/>
      <c r="D113" s="489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2">
      <c r="A114" s="612"/>
      <c r="B114" s="137"/>
      <c r="C114" s="541"/>
      <c r="D114" s="489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7">
      <c r="A115" s="612"/>
      <c r="B115" s="137"/>
      <c r="C115" s="541"/>
      <c r="D115" s="489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/>
  <mergeCells count="43">
    <mergeCell ref="D60:D62"/>
    <mergeCell ref="D39:D52"/>
    <mergeCell ref="D33:D35"/>
    <mergeCell ref="A111:A115"/>
    <mergeCell ref="C111:C115"/>
    <mergeCell ref="L90:L91"/>
    <mergeCell ref="E85:E93"/>
    <mergeCell ref="F87:F92"/>
    <mergeCell ref="G89:G91"/>
    <mergeCell ref="A85:A93"/>
    <mergeCell ref="C89:C91"/>
    <mergeCell ref="B87:B92"/>
    <mergeCell ref="C4:C5"/>
    <mergeCell ref="E4:E5"/>
    <mergeCell ref="D4:D5"/>
    <mergeCell ref="D27:D29"/>
    <mergeCell ref="E27:E29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13"/>
  <sheetViews>
    <sheetView showGridLines="0" zoomScaleNormal="100" workbookViewId="0"/>
  </sheetViews>
  <sheetFormatPr defaultRowHeight="11.4"/>
  <cols>
    <col min="1" max="1" width="9" style="441"/>
  </cols>
  <sheetData>
    <row r="1" spans="1:4">
      <c r="A1" s="441" t="s">
        <v>1345</v>
      </c>
      <c r="B1" t="s">
        <v>157</v>
      </c>
      <c r="C1" t="s">
        <v>158</v>
      </c>
      <c r="D1" t="s">
        <v>1570</v>
      </c>
    </row>
    <row r="2" spans="1:4">
      <c r="A2" s="441">
        <v>1</v>
      </c>
      <c r="B2" t="s">
        <v>1346</v>
      </c>
      <c r="C2" t="s">
        <v>1348</v>
      </c>
      <c r="D2" t="s">
        <v>1349</v>
      </c>
    </row>
    <row r="3" spans="1:4">
      <c r="A3" s="441">
        <v>2</v>
      </c>
      <c r="B3" t="s">
        <v>1346</v>
      </c>
      <c r="C3" t="s">
        <v>1350</v>
      </c>
      <c r="D3" t="s">
        <v>1351</v>
      </c>
    </row>
    <row r="4" spans="1:4">
      <c r="A4" s="441">
        <v>3</v>
      </c>
      <c r="B4" t="s">
        <v>1346</v>
      </c>
      <c r="C4" t="s">
        <v>1352</v>
      </c>
      <c r="D4" t="s">
        <v>1353</v>
      </c>
    </row>
    <row r="5" spans="1:4">
      <c r="A5" s="441">
        <v>4</v>
      </c>
      <c r="B5" t="s">
        <v>1346</v>
      </c>
      <c r="C5" t="s">
        <v>1354</v>
      </c>
      <c r="D5" t="s">
        <v>1355</v>
      </c>
    </row>
    <row r="6" spans="1:4">
      <c r="A6" s="441">
        <v>5</v>
      </c>
      <c r="B6" t="s">
        <v>1346</v>
      </c>
      <c r="C6" t="s">
        <v>1356</v>
      </c>
      <c r="D6" t="s">
        <v>1357</v>
      </c>
    </row>
    <row r="7" spans="1:4">
      <c r="A7" s="441">
        <v>6</v>
      </c>
      <c r="B7" t="s">
        <v>1346</v>
      </c>
      <c r="C7" t="s">
        <v>1358</v>
      </c>
      <c r="D7" t="s">
        <v>1359</v>
      </c>
    </row>
    <row r="8" spans="1:4">
      <c r="A8" s="441">
        <v>7</v>
      </c>
      <c r="B8" t="s">
        <v>1346</v>
      </c>
      <c r="C8" t="s">
        <v>1360</v>
      </c>
      <c r="D8" t="s">
        <v>1361</v>
      </c>
    </row>
    <row r="9" spans="1:4">
      <c r="A9" s="441">
        <v>8</v>
      </c>
      <c r="B9" t="s">
        <v>1346</v>
      </c>
      <c r="C9" t="s">
        <v>1362</v>
      </c>
      <c r="D9" t="s">
        <v>1363</v>
      </c>
    </row>
    <row r="10" spans="1:4">
      <c r="A10" s="441">
        <v>9</v>
      </c>
      <c r="B10" t="s">
        <v>1346</v>
      </c>
      <c r="C10" t="s">
        <v>1346</v>
      </c>
      <c r="D10" t="s">
        <v>1347</v>
      </c>
    </row>
    <row r="11" spans="1:4">
      <c r="A11" s="441">
        <v>10</v>
      </c>
      <c r="B11" t="s">
        <v>1346</v>
      </c>
      <c r="C11" t="s">
        <v>1364</v>
      </c>
      <c r="D11" t="s">
        <v>1365</v>
      </c>
    </row>
    <row r="12" spans="1:4">
      <c r="A12" s="441">
        <v>11</v>
      </c>
      <c r="B12" t="s">
        <v>1346</v>
      </c>
      <c r="C12" t="s">
        <v>1366</v>
      </c>
      <c r="D12" t="s">
        <v>1367</v>
      </c>
    </row>
    <row r="13" spans="1:4">
      <c r="A13" s="441">
        <v>12</v>
      </c>
      <c r="B13" t="s">
        <v>1346</v>
      </c>
      <c r="C13" t="s">
        <v>1368</v>
      </c>
      <c r="D13" t="s">
        <v>1369</v>
      </c>
    </row>
    <row r="14" spans="1:4">
      <c r="A14" s="441">
        <v>13</v>
      </c>
      <c r="B14" t="s">
        <v>1346</v>
      </c>
      <c r="C14" t="s">
        <v>1370</v>
      </c>
      <c r="D14" t="s">
        <v>1371</v>
      </c>
    </row>
    <row r="15" spans="1:4">
      <c r="A15" s="441">
        <v>14</v>
      </c>
      <c r="B15" t="s">
        <v>1346</v>
      </c>
      <c r="C15" t="s">
        <v>1372</v>
      </c>
      <c r="D15" t="s">
        <v>1373</v>
      </c>
    </row>
    <row r="16" spans="1:4">
      <c r="A16" s="441">
        <v>15</v>
      </c>
      <c r="B16" t="s">
        <v>1346</v>
      </c>
      <c r="C16" t="s">
        <v>1374</v>
      </c>
      <c r="D16" t="s">
        <v>1375</v>
      </c>
    </row>
    <row r="17" spans="1:4">
      <c r="A17" s="441">
        <v>16</v>
      </c>
      <c r="B17" t="s">
        <v>1346</v>
      </c>
      <c r="C17" t="s">
        <v>1376</v>
      </c>
      <c r="D17" t="s">
        <v>1377</v>
      </c>
    </row>
    <row r="18" spans="1:4">
      <c r="A18" s="441">
        <v>17</v>
      </c>
      <c r="B18" t="s">
        <v>1346</v>
      </c>
      <c r="C18" t="s">
        <v>1378</v>
      </c>
      <c r="D18" t="s">
        <v>1379</v>
      </c>
    </row>
    <row r="19" spans="1:4">
      <c r="A19" s="441">
        <v>18</v>
      </c>
      <c r="B19" t="s">
        <v>1346</v>
      </c>
      <c r="C19" t="s">
        <v>1380</v>
      </c>
      <c r="D19" t="s">
        <v>1381</v>
      </c>
    </row>
    <row r="20" spans="1:4">
      <c r="A20" s="441">
        <v>19</v>
      </c>
      <c r="B20" t="s">
        <v>1346</v>
      </c>
      <c r="C20" t="s">
        <v>1382</v>
      </c>
      <c r="D20" t="s">
        <v>1383</v>
      </c>
    </row>
    <row r="21" spans="1:4">
      <c r="A21" s="441">
        <v>20</v>
      </c>
      <c r="B21" t="s">
        <v>1346</v>
      </c>
      <c r="C21" t="s">
        <v>1384</v>
      </c>
      <c r="D21" t="s">
        <v>1385</v>
      </c>
    </row>
    <row r="22" spans="1:4">
      <c r="A22" s="441">
        <v>21</v>
      </c>
      <c r="B22" t="s">
        <v>1346</v>
      </c>
      <c r="C22" t="s">
        <v>1386</v>
      </c>
      <c r="D22" t="s">
        <v>1387</v>
      </c>
    </row>
    <row r="23" spans="1:4">
      <c r="A23" s="441">
        <v>22</v>
      </c>
      <c r="B23" t="s">
        <v>1346</v>
      </c>
      <c r="C23" t="s">
        <v>1388</v>
      </c>
      <c r="D23" t="s">
        <v>1389</v>
      </c>
    </row>
    <row r="24" spans="1:4">
      <c r="A24" s="441">
        <v>23</v>
      </c>
      <c r="B24" t="s">
        <v>1346</v>
      </c>
      <c r="C24" t="s">
        <v>1390</v>
      </c>
      <c r="D24" t="s">
        <v>1391</v>
      </c>
    </row>
    <row r="25" spans="1:4">
      <c r="A25" s="441">
        <v>24</v>
      </c>
      <c r="B25" t="s">
        <v>1346</v>
      </c>
      <c r="C25" t="s">
        <v>1392</v>
      </c>
      <c r="D25" t="s">
        <v>1393</v>
      </c>
    </row>
    <row r="26" spans="1:4">
      <c r="A26" s="441">
        <v>25</v>
      </c>
      <c r="B26" t="s">
        <v>1346</v>
      </c>
      <c r="C26" t="s">
        <v>1394</v>
      </c>
      <c r="D26" t="s">
        <v>1395</v>
      </c>
    </row>
    <row r="27" spans="1:4">
      <c r="A27" s="441">
        <v>26</v>
      </c>
      <c r="B27" t="s">
        <v>1346</v>
      </c>
      <c r="C27" t="s">
        <v>1396</v>
      </c>
      <c r="D27" t="s">
        <v>1397</v>
      </c>
    </row>
    <row r="28" spans="1:4">
      <c r="A28" s="441">
        <v>27</v>
      </c>
      <c r="B28" t="s">
        <v>1346</v>
      </c>
      <c r="C28" t="s">
        <v>1398</v>
      </c>
      <c r="D28" t="s">
        <v>1399</v>
      </c>
    </row>
    <row r="29" spans="1:4">
      <c r="A29" s="441">
        <v>28</v>
      </c>
      <c r="B29" t="s">
        <v>1346</v>
      </c>
      <c r="C29" t="s">
        <v>1400</v>
      </c>
      <c r="D29" t="s">
        <v>1401</v>
      </c>
    </row>
    <row r="30" spans="1:4">
      <c r="A30" s="441">
        <v>29</v>
      </c>
      <c r="B30" t="s">
        <v>1346</v>
      </c>
      <c r="C30" t="s">
        <v>1402</v>
      </c>
      <c r="D30" t="s">
        <v>1403</v>
      </c>
    </row>
    <row r="31" spans="1:4">
      <c r="A31" s="441">
        <v>30</v>
      </c>
      <c r="B31" t="s">
        <v>1346</v>
      </c>
      <c r="C31" t="s">
        <v>1404</v>
      </c>
      <c r="D31" t="s">
        <v>1405</v>
      </c>
    </row>
    <row r="32" spans="1:4">
      <c r="A32" s="441">
        <v>31</v>
      </c>
      <c r="B32" t="s">
        <v>1346</v>
      </c>
      <c r="C32" t="s">
        <v>1406</v>
      </c>
      <c r="D32" t="s">
        <v>1407</v>
      </c>
    </row>
    <row r="33" spans="1:4">
      <c r="A33" s="441">
        <v>32</v>
      </c>
      <c r="B33" t="s">
        <v>1346</v>
      </c>
      <c r="C33" t="s">
        <v>1408</v>
      </c>
      <c r="D33" t="s">
        <v>1409</v>
      </c>
    </row>
    <row r="34" spans="1:4">
      <c r="A34" s="441">
        <v>33</v>
      </c>
      <c r="B34" t="s">
        <v>1346</v>
      </c>
      <c r="C34" t="s">
        <v>1410</v>
      </c>
      <c r="D34" t="s">
        <v>1411</v>
      </c>
    </row>
    <row r="35" spans="1:4">
      <c r="A35" s="441">
        <v>34</v>
      </c>
      <c r="B35" t="s">
        <v>1346</v>
      </c>
      <c r="C35" t="s">
        <v>1412</v>
      </c>
      <c r="D35" t="s">
        <v>1413</v>
      </c>
    </row>
    <row r="36" spans="1:4">
      <c r="A36" s="441">
        <v>35</v>
      </c>
      <c r="B36" t="s">
        <v>1346</v>
      </c>
      <c r="C36" t="s">
        <v>1414</v>
      </c>
      <c r="D36" t="s">
        <v>1415</v>
      </c>
    </row>
    <row r="37" spans="1:4">
      <c r="A37" s="441">
        <v>36</v>
      </c>
      <c r="B37" t="s">
        <v>1346</v>
      </c>
      <c r="C37" t="s">
        <v>1416</v>
      </c>
      <c r="D37" t="s">
        <v>1417</v>
      </c>
    </row>
    <row r="38" spans="1:4">
      <c r="A38" s="441">
        <v>37</v>
      </c>
      <c r="B38" t="s">
        <v>1346</v>
      </c>
      <c r="C38" t="s">
        <v>1418</v>
      </c>
      <c r="D38" t="s">
        <v>1419</v>
      </c>
    </row>
    <row r="39" spans="1:4">
      <c r="A39" s="441">
        <v>38</v>
      </c>
      <c r="B39" t="s">
        <v>1346</v>
      </c>
      <c r="C39" t="s">
        <v>1420</v>
      </c>
      <c r="D39" t="s">
        <v>1421</v>
      </c>
    </row>
    <row r="40" spans="1:4">
      <c r="A40" s="441">
        <v>39</v>
      </c>
      <c r="B40" t="s">
        <v>1346</v>
      </c>
      <c r="C40" t="s">
        <v>1422</v>
      </c>
      <c r="D40" t="s">
        <v>1423</v>
      </c>
    </row>
    <row r="41" spans="1:4">
      <c r="A41" s="441">
        <v>40</v>
      </c>
      <c r="B41" t="s">
        <v>1346</v>
      </c>
      <c r="C41" t="s">
        <v>1424</v>
      </c>
      <c r="D41" t="s">
        <v>1425</v>
      </c>
    </row>
    <row r="42" spans="1:4">
      <c r="A42" s="441">
        <v>41</v>
      </c>
      <c r="B42" t="s">
        <v>1346</v>
      </c>
      <c r="C42" t="s">
        <v>1426</v>
      </c>
      <c r="D42" t="s">
        <v>1427</v>
      </c>
    </row>
    <row r="43" spans="1:4">
      <c r="A43" s="441">
        <v>42</v>
      </c>
      <c r="B43" t="s">
        <v>1346</v>
      </c>
      <c r="C43" t="s">
        <v>1428</v>
      </c>
      <c r="D43" t="s">
        <v>1429</v>
      </c>
    </row>
    <row r="44" spans="1:4">
      <c r="A44" s="441">
        <v>43</v>
      </c>
      <c r="B44" t="s">
        <v>1346</v>
      </c>
      <c r="C44" t="s">
        <v>1430</v>
      </c>
      <c r="D44" t="s">
        <v>1431</v>
      </c>
    </row>
    <row r="45" spans="1:4">
      <c r="A45" s="441">
        <v>44</v>
      </c>
      <c r="B45" t="s">
        <v>1346</v>
      </c>
      <c r="C45" t="s">
        <v>1432</v>
      </c>
      <c r="D45" t="s">
        <v>1433</v>
      </c>
    </row>
    <row r="46" spans="1:4">
      <c r="A46" s="441">
        <v>45</v>
      </c>
      <c r="B46" t="s">
        <v>1346</v>
      </c>
      <c r="C46" t="s">
        <v>1434</v>
      </c>
      <c r="D46" t="s">
        <v>1435</v>
      </c>
    </row>
    <row r="47" spans="1:4">
      <c r="A47" s="441">
        <v>46</v>
      </c>
      <c r="B47" t="s">
        <v>1346</v>
      </c>
      <c r="C47" t="s">
        <v>1436</v>
      </c>
      <c r="D47" t="s">
        <v>1437</v>
      </c>
    </row>
    <row r="48" spans="1:4">
      <c r="A48" s="441">
        <v>47</v>
      </c>
      <c r="B48" t="s">
        <v>1346</v>
      </c>
      <c r="C48" t="s">
        <v>1438</v>
      </c>
      <c r="D48" t="s">
        <v>1439</v>
      </c>
    </row>
    <row r="49" spans="1:4">
      <c r="A49" s="441">
        <v>48</v>
      </c>
      <c r="B49" t="s">
        <v>1346</v>
      </c>
      <c r="C49" t="s">
        <v>1440</v>
      </c>
      <c r="D49" t="s">
        <v>1441</v>
      </c>
    </row>
    <row r="50" spans="1:4">
      <c r="A50" s="441">
        <v>49</v>
      </c>
      <c r="B50" t="s">
        <v>1346</v>
      </c>
      <c r="C50" t="s">
        <v>1442</v>
      </c>
      <c r="D50" t="s">
        <v>1443</v>
      </c>
    </row>
    <row r="51" spans="1:4">
      <c r="A51" s="441">
        <v>50</v>
      </c>
      <c r="B51" t="s">
        <v>1346</v>
      </c>
      <c r="C51" t="s">
        <v>1444</v>
      </c>
      <c r="D51" t="s">
        <v>1445</v>
      </c>
    </row>
    <row r="52" spans="1:4">
      <c r="A52" s="441">
        <v>51</v>
      </c>
      <c r="B52" t="s">
        <v>1346</v>
      </c>
      <c r="C52" t="s">
        <v>1446</v>
      </c>
      <c r="D52" t="s">
        <v>1447</v>
      </c>
    </row>
    <row r="53" spans="1:4">
      <c r="A53" s="441">
        <v>52</v>
      </c>
      <c r="B53" t="s">
        <v>1346</v>
      </c>
      <c r="C53" t="s">
        <v>1448</v>
      </c>
      <c r="D53" t="s">
        <v>1449</v>
      </c>
    </row>
    <row r="54" spans="1:4">
      <c r="A54" s="441">
        <v>53</v>
      </c>
      <c r="B54" t="s">
        <v>1346</v>
      </c>
      <c r="C54" t="s">
        <v>1450</v>
      </c>
      <c r="D54" t="s">
        <v>1451</v>
      </c>
    </row>
    <row r="55" spans="1:4">
      <c r="A55" s="441">
        <v>54</v>
      </c>
      <c r="B55" t="s">
        <v>1346</v>
      </c>
      <c r="C55" t="s">
        <v>1452</v>
      </c>
      <c r="D55" t="s">
        <v>1453</v>
      </c>
    </row>
    <row r="56" spans="1:4">
      <c r="A56" s="441">
        <v>55</v>
      </c>
      <c r="B56" t="s">
        <v>1346</v>
      </c>
      <c r="C56" t="s">
        <v>1454</v>
      </c>
      <c r="D56" t="s">
        <v>1455</v>
      </c>
    </row>
    <row r="57" spans="1:4">
      <c r="A57" s="441">
        <v>56</v>
      </c>
      <c r="B57" t="s">
        <v>1346</v>
      </c>
      <c r="C57" t="s">
        <v>1456</v>
      </c>
      <c r="D57" t="s">
        <v>1457</v>
      </c>
    </row>
    <row r="58" spans="1:4">
      <c r="A58" s="441">
        <v>57</v>
      </c>
      <c r="B58" t="s">
        <v>1346</v>
      </c>
      <c r="C58" t="s">
        <v>1458</v>
      </c>
      <c r="D58" t="s">
        <v>1459</v>
      </c>
    </row>
    <row r="59" spans="1:4">
      <c r="A59" s="441">
        <v>58</v>
      </c>
      <c r="B59" t="s">
        <v>1346</v>
      </c>
      <c r="C59" t="s">
        <v>1460</v>
      </c>
      <c r="D59" t="s">
        <v>1461</v>
      </c>
    </row>
    <row r="60" spans="1:4">
      <c r="A60" s="441">
        <v>59</v>
      </c>
      <c r="B60" t="s">
        <v>1346</v>
      </c>
      <c r="C60" t="s">
        <v>1462</v>
      </c>
      <c r="D60" t="s">
        <v>1463</v>
      </c>
    </row>
    <row r="61" spans="1:4">
      <c r="A61" s="441">
        <v>60</v>
      </c>
      <c r="B61" t="s">
        <v>1346</v>
      </c>
      <c r="C61" t="s">
        <v>1464</v>
      </c>
      <c r="D61" t="s">
        <v>1465</v>
      </c>
    </row>
    <row r="62" spans="1:4">
      <c r="A62" s="441">
        <v>61</v>
      </c>
      <c r="B62" t="s">
        <v>1346</v>
      </c>
      <c r="C62" t="s">
        <v>1466</v>
      </c>
      <c r="D62" t="s">
        <v>1467</v>
      </c>
    </row>
    <row r="63" spans="1:4">
      <c r="A63" s="441">
        <v>62</v>
      </c>
      <c r="B63" t="s">
        <v>1346</v>
      </c>
      <c r="C63" t="s">
        <v>1468</v>
      </c>
      <c r="D63" t="s">
        <v>1469</v>
      </c>
    </row>
    <row r="64" spans="1:4">
      <c r="A64" s="441">
        <v>63</v>
      </c>
      <c r="B64" t="s">
        <v>1346</v>
      </c>
      <c r="C64" t="s">
        <v>1470</v>
      </c>
      <c r="D64" t="s">
        <v>1471</v>
      </c>
    </row>
    <row r="65" spans="1:4">
      <c r="A65" s="441">
        <v>64</v>
      </c>
      <c r="B65" t="s">
        <v>1346</v>
      </c>
      <c r="C65" t="s">
        <v>1472</v>
      </c>
      <c r="D65" t="s">
        <v>1473</v>
      </c>
    </row>
    <row r="66" spans="1:4">
      <c r="A66" s="441">
        <v>65</v>
      </c>
      <c r="B66" t="s">
        <v>1346</v>
      </c>
      <c r="C66" t="s">
        <v>1474</v>
      </c>
      <c r="D66" t="s">
        <v>1475</v>
      </c>
    </row>
    <row r="67" spans="1:4">
      <c r="A67" s="441">
        <v>66</v>
      </c>
      <c r="B67" t="s">
        <v>1346</v>
      </c>
      <c r="C67" t="s">
        <v>1476</v>
      </c>
      <c r="D67" t="s">
        <v>1477</v>
      </c>
    </row>
    <row r="68" spans="1:4">
      <c r="A68" s="441">
        <v>67</v>
      </c>
      <c r="B68" t="s">
        <v>1346</v>
      </c>
      <c r="C68" t="s">
        <v>1478</v>
      </c>
      <c r="D68" t="s">
        <v>1479</v>
      </c>
    </row>
    <row r="69" spans="1:4">
      <c r="A69" s="441">
        <v>68</v>
      </c>
      <c r="B69" t="s">
        <v>1346</v>
      </c>
      <c r="C69" t="s">
        <v>1480</v>
      </c>
      <c r="D69" t="s">
        <v>1481</v>
      </c>
    </row>
    <row r="70" spans="1:4">
      <c r="A70" s="441">
        <v>69</v>
      </c>
      <c r="B70" t="s">
        <v>1346</v>
      </c>
      <c r="C70" t="s">
        <v>1482</v>
      </c>
      <c r="D70" t="s">
        <v>1483</v>
      </c>
    </row>
    <row r="71" spans="1:4">
      <c r="A71" s="441">
        <v>70</v>
      </c>
      <c r="B71" t="s">
        <v>1346</v>
      </c>
      <c r="C71" t="s">
        <v>1484</v>
      </c>
      <c r="D71" t="s">
        <v>1485</v>
      </c>
    </row>
    <row r="72" spans="1:4">
      <c r="A72" s="441">
        <v>71</v>
      </c>
      <c r="B72" t="s">
        <v>1346</v>
      </c>
      <c r="C72" t="s">
        <v>1486</v>
      </c>
      <c r="D72" t="s">
        <v>1487</v>
      </c>
    </row>
    <row r="73" spans="1:4">
      <c r="A73" s="441">
        <v>72</v>
      </c>
      <c r="B73" t="s">
        <v>1346</v>
      </c>
      <c r="C73" t="s">
        <v>1488</v>
      </c>
      <c r="D73" t="s">
        <v>1489</v>
      </c>
    </row>
    <row r="74" spans="1:4">
      <c r="A74" s="441">
        <v>73</v>
      </c>
      <c r="B74" t="s">
        <v>1346</v>
      </c>
      <c r="C74" t="s">
        <v>1490</v>
      </c>
      <c r="D74" t="s">
        <v>1491</v>
      </c>
    </row>
    <row r="75" spans="1:4">
      <c r="A75" s="441">
        <v>74</v>
      </c>
      <c r="B75" t="s">
        <v>1346</v>
      </c>
      <c r="C75" t="s">
        <v>1492</v>
      </c>
      <c r="D75" t="s">
        <v>1493</v>
      </c>
    </row>
    <row r="76" spans="1:4">
      <c r="A76" s="441">
        <v>75</v>
      </c>
      <c r="B76" t="s">
        <v>1346</v>
      </c>
      <c r="C76" t="s">
        <v>1494</v>
      </c>
      <c r="D76" t="s">
        <v>1495</v>
      </c>
    </row>
    <row r="77" spans="1:4">
      <c r="A77" s="441">
        <v>76</v>
      </c>
      <c r="B77" t="s">
        <v>1346</v>
      </c>
      <c r="C77" t="s">
        <v>1496</v>
      </c>
      <c r="D77" t="s">
        <v>1497</v>
      </c>
    </row>
    <row r="78" spans="1:4">
      <c r="A78" s="441">
        <v>77</v>
      </c>
      <c r="B78" t="s">
        <v>1346</v>
      </c>
      <c r="C78" t="s">
        <v>1498</v>
      </c>
      <c r="D78" t="s">
        <v>1499</v>
      </c>
    </row>
    <row r="79" spans="1:4">
      <c r="A79" s="441">
        <v>78</v>
      </c>
      <c r="B79" t="s">
        <v>1346</v>
      </c>
      <c r="C79" t="s">
        <v>1500</v>
      </c>
      <c r="D79" t="s">
        <v>1501</v>
      </c>
    </row>
    <row r="80" spans="1:4">
      <c r="A80" s="441">
        <v>79</v>
      </c>
      <c r="B80" t="s">
        <v>1346</v>
      </c>
      <c r="C80" t="s">
        <v>1502</v>
      </c>
      <c r="D80" t="s">
        <v>1503</v>
      </c>
    </row>
    <row r="81" spans="1:4">
      <c r="A81" s="441">
        <v>80</v>
      </c>
      <c r="B81" t="s">
        <v>1346</v>
      </c>
      <c r="C81" t="s">
        <v>1504</v>
      </c>
      <c r="D81" t="s">
        <v>1505</v>
      </c>
    </row>
    <row r="82" spans="1:4">
      <c r="A82" s="441">
        <v>81</v>
      </c>
      <c r="B82" t="s">
        <v>1346</v>
      </c>
      <c r="C82" t="s">
        <v>1506</v>
      </c>
      <c r="D82" t="s">
        <v>1507</v>
      </c>
    </row>
    <row r="83" spans="1:4">
      <c r="A83" s="441">
        <v>82</v>
      </c>
      <c r="B83" t="s">
        <v>1346</v>
      </c>
      <c r="C83" t="s">
        <v>1508</v>
      </c>
      <c r="D83" t="s">
        <v>1509</v>
      </c>
    </row>
    <row r="84" spans="1:4">
      <c r="A84" s="441">
        <v>83</v>
      </c>
      <c r="B84" t="s">
        <v>1346</v>
      </c>
      <c r="C84" t="s">
        <v>1510</v>
      </c>
      <c r="D84" t="s">
        <v>1511</v>
      </c>
    </row>
    <row r="85" spans="1:4">
      <c r="A85" s="441">
        <v>84</v>
      </c>
      <c r="B85" t="s">
        <v>1346</v>
      </c>
      <c r="C85" t="s">
        <v>1512</v>
      </c>
      <c r="D85" t="s">
        <v>1513</v>
      </c>
    </row>
    <row r="86" spans="1:4">
      <c r="A86" s="441">
        <v>85</v>
      </c>
      <c r="B86" t="s">
        <v>1346</v>
      </c>
      <c r="C86" t="s">
        <v>1514</v>
      </c>
      <c r="D86" t="s">
        <v>1515</v>
      </c>
    </row>
    <row r="87" spans="1:4">
      <c r="A87" s="441">
        <v>86</v>
      </c>
      <c r="B87" t="s">
        <v>1346</v>
      </c>
      <c r="C87" t="s">
        <v>1516</v>
      </c>
      <c r="D87" t="s">
        <v>1517</v>
      </c>
    </row>
    <row r="88" spans="1:4">
      <c r="A88" s="441">
        <v>87</v>
      </c>
      <c r="B88" t="s">
        <v>1346</v>
      </c>
      <c r="C88" t="s">
        <v>1518</v>
      </c>
      <c r="D88" t="s">
        <v>1519</v>
      </c>
    </row>
    <row r="89" spans="1:4">
      <c r="A89" s="441">
        <v>88</v>
      </c>
      <c r="B89" t="s">
        <v>1346</v>
      </c>
      <c r="C89" t="s">
        <v>1520</v>
      </c>
      <c r="D89" t="s">
        <v>1521</v>
      </c>
    </row>
    <row r="90" spans="1:4">
      <c r="A90" s="441">
        <v>89</v>
      </c>
      <c r="B90" t="s">
        <v>1346</v>
      </c>
      <c r="C90" t="s">
        <v>1522</v>
      </c>
      <c r="D90" t="s">
        <v>1523</v>
      </c>
    </row>
    <row r="91" spans="1:4">
      <c r="A91" s="441">
        <v>90</v>
      </c>
      <c r="B91" t="s">
        <v>1346</v>
      </c>
      <c r="C91" t="s">
        <v>1524</v>
      </c>
      <c r="D91" t="s">
        <v>1525</v>
      </c>
    </row>
    <row r="92" spans="1:4">
      <c r="A92" s="441">
        <v>91</v>
      </c>
      <c r="B92" t="s">
        <v>1346</v>
      </c>
      <c r="C92" t="s">
        <v>1526</v>
      </c>
      <c r="D92" t="s">
        <v>1527</v>
      </c>
    </row>
    <row r="93" spans="1:4">
      <c r="A93" s="441">
        <v>92</v>
      </c>
      <c r="B93" t="s">
        <v>1346</v>
      </c>
      <c r="C93" t="s">
        <v>1528</v>
      </c>
      <c r="D93" t="s">
        <v>1529</v>
      </c>
    </row>
    <row r="94" spans="1:4">
      <c r="A94" s="441">
        <v>93</v>
      </c>
      <c r="B94" t="s">
        <v>1346</v>
      </c>
      <c r="C94" t="s">
        <v>1530</v>
      </c>
      <c r="D94" t="s">
        <v>1531</v>
      </c>
    </row>
    <row r="95" spans="1:4">
      <c r="A95" s="441">
        <v>94</v>
      </c>
      <c r="B95" t="s">
        <v>1346</v>
      </c>
      <c r="C95" t="s">
        <v>1532</v>
      </c>
      <c r="D95" t="s">
        <v>1533</v>
      </c>
    </row>
    <row r="96" spans="1:4">
      <c r="A96" s="441">
        <v>95</v>
      </c>
      <c r="B96" t="s">
        <v>1346</v>
      </c>
      <c r="C96" t="s">
        <v>1534</v>
      </c>
      <c r="D96" t="s">
        <v>1535</v>
      </c>
    </row>
    <row r="97" spans="1:4">
      <c r="A97" s="441">
        <v>96</v>
      </c>
      <c r="B97" t="s">
        <v>1346</v>
      </c>
      <c r="C97" t="s">
        <v>1536</v>
      </c>
      <c r="D97" t="s">
        <v>1537</v>
      </c>
    </row>
    <row r="98" spans="1:4">
      <c r="A98" s="441">
        <v>97</v>
      </c>
      <c r="B98" t="s">
        <v>1346</v>
      </c>
      <c r="C98" t="s">
        <v>1538</v>
      </c>
      <c r="D98" t="s">
        <v>1539</v>
      </c>
    </row>
    <row r="99" spans="1:4">
      <c r="A99" s="441">
        <v>98</v>
      </c>
      <c r="B99" t="s">
        <v>1346</v>
      </c>
      <c r="C99" t="s">
        <v>1540</v>
      </c>
      <c r="D99" t="s">
        <v>1541</v>
      </c>
    </row>
    <row r="100" spans="1:4">
      <c r="A100" s="441">
        <v>99</v>
      </c>
      <c r="B100" t="s">
        <v>1346</v>
      </c>
      <c r="C100" t="s">
        <v>1542</v>
      </c>
      <c r="D100" t="s">
        <v>1543</v>
      </c>
    </row>
    <row r="101" spans="1:4">
      <c r="A101" s="441">
        <v>100</v>
      </c>
      <c r="B101" t="s">
        <v>1346</v>
      </c>
      <c r="C101" t="s">
        <v>1544</v>
      </c>
      <c r="D101" t="s">
        <v>1545</v>
      </c>
    </row>
    <row r="102" spans="1:4">
      <c r="A102" s="441">
        <v>101</v>
      </c>
      <c r="B102" t="s">
        <v>1346</v>
      </c>
      <c r="C102" t="s">
        <v>1546</v>
      </c>
      <c r="D102" t="s">
        <v>1547</v>
      </c>
    </row>
    <row r="103" spans="1:4">
      <c r="A103" s="441">
        <v>102</v>
      </c>
      <c r="B103" t="s">
        <v>1346</v>
      </c>
      <c r="C103" t="s">
        <v>1548</v>
      </c>
      <c r="D103" t="s">
        <v>1549</v>
      </c>
    </row>
    <row r="104" spans="1:4">
      <c r="A104" s="441">
        <v>103</v>
      </c>
      <c r="B104" t="s">
        <v>1346</v>
      </c>
      <c r="C104" t="s">
        <v>1550</v>
      </c>
      <c r="D104" t="s">
        <v>1551</v>
      </c>
    </row>
    <row r="105" spans="1:4">
      <c r="A105" s="441">
        <v>104</v>
      </c>
      <c r="B105" t="s">
        <v>1346</v>
      </c>
      <c r="C105" t="s">
        <v>1552</v>
      </c>
      <c r="D105" t="s">
        <v>1553</v>
      </c>
    </row>
    <row r="106" spans="1:4">
      <c r="A106" s="441">
        <v>105</v>
      </c>
      <c r="B106" t="s">
        <v>1346</v>
      </c>
      <c r="C106" t="s">
        <v>1554</v>
      </c>
      <c r="D106" t="s">
        <v>1555</v>
      </c>
    </row>
    <row r="107" spans="1:4">
      <c r="A107" s="441">
        <v>106</v>
      </c>
      <c r="B107" t="s">
        <v>1346</v>
      </c>
      <c r="C107" t="s">
        <v>1556</v>
      </c>
      <c r="D107" t="s">
        <v>1557</v>
      </c>
    </row>
    <row r="108" spans="1:4">
      <c r="A108" s="441">
        <v>107</v>
      </c>
      <c r="B108" t="s">
        <v>1346</v>
      </c>
      <c r="C108" t="s">
        <v>1558</v>
      </c>
      <c r="D108" t="s">
        <v>1559</v>
      </c>
    </row>
    <row r="109" spans="1:4">
      <c r="A109" s="441">
        <v>108</v>
      </c>
      <c r="B109" t="s">
        <v>1346</v>
      </c>
      <c r="C109" t="s">
        <v>1560</v>
      </c>
      <c r="D109" t="s">
        <v>1561</v>
      </c>
    </row>
    <row r="110" spans="1:4">
      <c r="A110" s="441">
        <v>109</v>
      </c>
      <c r="B110" t="s">
        <v>1346</v>
      </c>
      <c r="C110" t="s">
        <v>1562</v>
      </c>
      <c r="D110" t="s">
        <v>1563</v>
      </c>
    </row>
    <row r="111" spans="1:4">
      <c r="A111" s="441">
        <v>110</v>
      </c>
      <c r="B111" t="s">
        <v>1346</v>
      </c>
      <c r="C111" t="s">
        <v>1564</v>
      </c>
      <c r="D111" t="s">
        <v>1565</v>
      </c>
    </row>
    <row r="112" spans="1:4">
      <c r="A112" s="441">
        <v>111</v>
      </c>
      <c r="B112" t="s">
        <v>1346</v>
      </c>
      <c r="C112" t="s">
        <v>1566</v>
      </c>
      <c r="D112" t="s">
        <v>1567</v>
      </c>
    </row>
    <row r="113" spans="1:4">
      <c r="A113" s="441">
        <v>112</v>
      </c>
      <c r="B113" t="s">
        <v>1346</v>
      </c>
      <c r="C113" t="s">
        <v>1568</v>
      </c>
      <c r="D113" t="s">
        <v>1569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ColWidth="9.125" defaultRowHeight="11.4"/>
  <cols>
    <col min="1" max="16384" width="9.125" style="353"/>
  </cols>
  <sheetData>
    <row r="1" spans="1:4">
      <c r="A1" s="353" t="s">
        <v>1345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1346</v>
      </c>
      <c r="C2" s="353" t="s">
        <v>1346</v>
      </c>
      <c r="D2" s="353" t="s">
        <v>1347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ColWidth="9.125" defaultRowHeight="11.4"/>
  <cols>
    <col min="1" max="1" width="3.75" style="54" customWidth="1"/>
    <col min="2" max="2" width="87.25" style="54" customWidth="1"/>
    <col min="3" max="3" width="9.125" style="54"/>
    <col min="4" max="4" width="109.125" style="54" customWidth="1"/>
    <col min="5" max="16384" width="9.125" style="54"/>
  </cols>
  <sheetData>
    <row r="1" spans="2:4">
      <c r="B1" s="69" t="s">
        <v>16</v>
      </c>
    </row>
    <row r="2" spans="2:4" ht="91.2">
      <c r="B2" s="77" t="s">
        <v>161</v>
      </c>
    </row>
    <row r="3" spans="2:4" ht="68.400000000000006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4.200000000000003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.6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4"/>
  <cols>
    <col min="1" max="1" width="49.125" customWidth="1"/>
    <col min="2" max="2" width="70.75" customWidth="1"/>
    <col min="3" max="3" width="32.1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1" t="s">
        <v>1581</v>
      </c>
      <c r="B6" s="472" t="s">
        <v>523</v>
      </c>
      <c r="C6" s="472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F15" sqref="F15"/>
    </sheetView>
  </sheetViews>
  <sheetFormatPr defaultColWidth="9.125" defaultRowHeight="11.4"/>
  <cols>
    <col min="1" max="1" width="10.75" style="25" hidden="1" customWidth="1"/>
    <col min="2" max="2" width="10.75" style="22" hidden="1" customWidth="1"/>
    <col min="3" max="3" width="3.75" style="26" hidden="1" customWidth="1"/>
    <col min="4" max="4" width="3.75" style="31" customWidth="1"/>
    <col min="5" max="5" width="55.25" style="31" customWidth="1"/>
    <col min="6" max="6" width="50.75" style="31" customWidth="1"/>
    <col min="7" max="7" width="3.75" style="30" customWidth="1"/>
    <col min="8" max="8" width="9.125" style="31"/>
    <col min="9" max="9" width="9.125" style="78" customWidth="1"/>
    <col min="10" max="16384" width="9.125" style="31"/>
  </cols>
  <sheetData>
    <row r="1" spans="1:9" s="23" customFormat="1" ht="13.5" hidden="1" customHeight="1">
      <c r="A1" s="21"/>
      <c r="B1" s="22"/>
      <c r="F1" s="60">
        <v>31586314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1.1.1</v>
      </c>
    </row>
    <row r="5" spans="1:9" ht="22.2">
      <c r="D5" s="32"/>
      <c r="E5" s="528" t="s">
        <v>538</v>
      </c>
      <c r="F5" s="528"/>
      <c r="G5" s="310"/>
    </row>
    <row r="6" spans="1:9" s="318" customFormat="1" ht="5.4">
      <c r="A6" s="327"/>
      <c r="B6" s="315"/>
      <c r="C6" s="316"/>
      <c r="D6" s="317"/>
      <c r="E6" s="326"/>
      <c r="F6" s="328"/>
      <c r="G6" s="329"/>
      <c r="I6" s="320"/>
    </row>
    <row r="7" spans="1:9" ht="22.2">
      <c r="D7" s="32"/>
      <c r="E7" s="33" t="s">
        <v>8</v>
      </c>
      <c r="F7" s="332" t="s">
        <v>18</v>
      </c>
      <c r="G7" s="310"/>
    </row>
    <row r="8" spans="1:9" s="318" customFormat="1" ht="5.4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5.4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5.4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5.4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5.4">
      <c r="A12" s="324"/>
      <c r="B12" s="315"/>
      <c r="C12" s="316"/>
      <c r="D12" s="325"/>
      <c r="E12" s="326"/>
      <c r="F12" s="333"/>
      <c r="G12" s="319"/>
      <c r="I12" s="320"/>
    </row>
    <row r="13" spans="1:9" ht="34.200000000000003">
      <c r="A13" s="34"/>
      <c r="D13" s="35"/>
      <c r="E13" s="50" t="s">
        <v>462</v>
      </c>
      <c r="F13" s="334" t="s">
        <v>27</v>
      </c>
      <c r="G13" s="312"/>
    </row>
    <row r="14" spans="1:9" s="318" customFormat="1" ht="5.4">
      <c r="A14" s="324"/>
      <c r="B14" s="315"/>
      <c r="C14" s="316"/>
      <c r="D14" s="325"/>
      <c r="E14" s="326"/>
      <c r="F14" s="333"/>
      <c r="G14" s="319"/>
      <c r="I14" s="320"/>
    </row>
    <row r="15" spans="1:9" ht="22.2">
      <c r="A15" s="34"/>
      <c r="D15" s="35"/>
      <c r="E15" s="71" t="s">
        <v>463</v>
      </c>
      <c r="F15" s="473" t="s">
        <v>590</v>
      </c>
      <c r="G15" s="312"/>
    </row>
    <row r="16" spans="1:9" s="318" customFormat="1" ht="5.4">
      <c r="A16" s="324"/>
      <c r="B16" s="315"/>
      <c r="C16" s="316"/>
      <c r="D16" s="325"/>
      <c r="E16" s="326"/>
      <c r="F16" s="333"/>
      <c r="G16" s="319"/>
      <c r="I16" s="320"/>
    </row>
    <row r="17" spans="1:9" ht="22.2">
      <c r="A17" s="34"/>
      <c r="D17" s="35"/>
      <c r="E17" s="71" t="s">
        <v>464</v>
      </c>
      <c r="F17" s="335" t="s">
        <v>465</v>
      </c>
      <c r="G17" s="312"/>
    </row>
    <row r="18" spans="1:9" s="318" customFormat="1" ht="5.4">
      <c r="A18" s="324"/>
      <c r="B18" s="315"/>
      <c r="C18" s="316"/>
      <c r="D18" s="325"/>
      <c r="E18" s="326"/>
      <c r="F18" s="333"/>
      <c r="G18" s="319"/>
      <c r="I18" s="320"/>
    </row>
    <row r="19" spans="1:9" ht="22.8">
      <c r="A19" s="34"/>
      <c r="D19" s="35"/>
      <c r="E19" s="71" t="s">
        <v>577</v>
      </c>
      <c r="F19" s="334" t="s">
        <v>27</v>
      </c>
      <c r="G19" s="312"/>
    </row>
    <row r="20" spans="1:9" s="318" customFormat="1" ht="5.4" hidden="1">
      <c r="A20" s="324"/>
      <c r="B20" s="315"/>
      <c r="C20" s="316"/>
      <c r="D20" s="325"/>
      <c r="E20" s="326"/>
      <c r="F20" s="333"/>
      <c r="G20" s="319"/>
      <c r="I20" s="320"/>
    </row>
    <row r="21" spans="1:9" ht="22.8" hidden="1">
      <c r="A21" s="34"/>
      <c r="D21" s="35"/>
      <c r="E21" s="71" t="s">
        <v>225</v>
      </c>
      <c r="F21" s="474" t="s">
        <v>590</v>
      </c>
      <c r="G21" s="312"/>
    </row>
    <row r="22" spans="1:9" s="306" customFormat="1" ht="4.2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4.2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4.2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4.2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4.2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4.2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4.2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4.2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5.4" hidden="1">
      <c r="A31" s="324"/>
      <c r="B31" s="315"/>
      <c r="C31" s="316"/>
      <c r="D31" s="325"/>
      <c r="E31" s="326"/>
      <c r="F31" s="333"/>
      <c r="G31" s="319"/>
      <c r="I31" s="320"/>
    </row>
    <row r="32" spans="1:9" ht="22.8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2">
      <c r="C34" s="38"/>
      <c r="D34" s="39"/>
      <c r="E34" s="72" t="s">
        <v>466</v>
      </c>
      <c r="F34" s="342" t="s">
        <v>1050</v>
      </c>
      <c r="G34" s="313"/>
      <c r="J34" s="45"/>
    </row>
    <row r="35" spans="1:10" ht="22.2" hidden="1">
      <c r="C35" s="38"/>
      <c r="D35" s="39"/>
      <c r="E35" s="72" t="s">
        <v>135</v>
      </c>
      <c r="F35" s="343"/>
      <c r="G35" s="313"/>
      <c r="J35" s="45"/>
    </row>
    <row r="36" spans="1:10" ht="22.2">
      <c r="C36" s="38"/>
      <c r="D36" s="39"/>
      <c r="E36" s="40" t="s">
        <v>9</v>
      </c>
      <c r="F36" s="342" t="s">
        <v>1051</v>
      </c>
      <c r="G36" s="313"/>
      <c r="J36" s="45"/>
    </row>
    <row r="37" spans="1:10" ht="22.2">
      <c r="C37" s="38"/>
      <c r="D37" s="39"/>
      <c r="E37" s="40" t="s">
        <v>10</v>
      </c>
      <c r="F37" s="342" t="s">
        <v>619</v>
      </c>
      <c r="G37" s="313"/>
      <c r="H37" s="41"/>
      <c r="J37" s="45"/>
    </row>
    <row r="38" spans="1:10" s="318" customFormat="1" ht="5.4">
      <c r="A38" s="324"/>
      <c r="B38" s="315"/>
      <c r="C38" s="316"/>
      <c r="D38" s="325"/>
      <c r="E38" s="326"/>
      <c r="F38" s="333"/>
      <c r="G38" s="319"/>
      <c r="I38" s="320"/>
    </row>
    <row r="39" spans="1:10" ht="22.2">
      <c r="A39" s="34"/>
      <c r="D39" s="35"/>
      <c r="E39" s="71" t="s">
        <v>569</v>
      </c>
      <c r="F39" s="483" t="s">
        <v>570</v>
      </c>
      <c r="G39" s="312"/>
    </row>
    <row r="40" spans="1:10" s="318" customFormat="1" ht="5.4">
      <c r="A40" s="324"/>
      <c r="B40" s="315"/>
      <c r="C40" s="316"/>
      <c r="D40" s="325"/>
      <c r="E40" s="326"/>
      <c r="F40" s="333"/>
      <c r="G40" s="319"/>
      <c r="I40" s="320"/>
    </row>
    <row r="41" spans="1:10" ht="22.2">
      <c r="D41" s="32"/>
      <c r="E41" s="50" t="s">
        <v>350</v>
      </c>
      <c r="F41" s="335" t="s">
        <v>136</v>
      </c>
      <c r="G41" s="311"/>
    </row>
    <row r="42" spans="1:10" s="306" customFormat="1" ht="4.2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4.2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4.2" hidden="1">
      <c r="A44" s="330"/>
      <c r="B44" s="301"/>
      <c r="C44" s="302"/>
      <c r="D44" s="309"/>
      <c r="F44" s="340"/>
      <c r="G44" s="305"/>
      <c r="I44" s="307"/>
    </row>
    <row r="45" spans="1:10" s="318" customFormat="1" ht="5.4">
      <c r="A45" s="314"/>
      <c r="B45" s="321"/>
      <c r="C45" s="316"/>
      <c r="D45" s="322"/>
      <c r="E45" s="323"/>
      <c r="F45" s="344"/>
      <c r="G45" s="319"/>
      <c r="I45" s="320"/>
    </row>
    <row r="46" spans="1:10" ht="22.8">
      <c r="A46" s="42"/>
      <c r="B46" s="43"/>
      <c r="D46" s="44"/>
      <c r="E46" s="52" t="s">
        <v>461</v>
      </c>
      <c r="F46" s="390" t="str">
        <f>IF(mail_post="","",mail_post)</f>
        <v>199155, город Санкт-Петербург, переулок Декабристов, дом 7, литер Т, помещение 133</v>
      </c>
      <c r="G46" s="312"/>
    </row>
    <row r="47" spans="1:10" ht="20.399999999999999" hidden="1">
      <c r="D47" s="32"/>
      <c r="E47" s="33"/>
      <c r="F47" s="345"/>
      <c r="G47" s="27"/>
    </row>
    <row r="48" spans="1:10" s="318" customFormat="1" ht="5.4">
      <c r="A48" s="314"/>
      <c r="B48" s="315"/>
      <c r="C48" s="316"/>
      <c r="D48" s="317"/>
      <c r="F48" s="346"/>
      <c r="G48" s="319"/>
      <c r="I48" s="320"/>
    </row>
    <row r="49" spans="1:9" ht="22.2">
      <c r="A49" s="42"/>
      <c r="B49" s="43"/>
      <c r="D49" s="44"/>
      <c r="E49" s="52" t="s">
        <v>368</v>
      </c>
      <c r="F49" s="389" t="str">
        <f>ruk_f &amp; " " &amp; ruk_i &amp; " " &amp; ruk_o</f>
        <v>Есипов Виктор Петрович</v>
      </c>
      <c r="G49" s="312"/>
    </row>
    <row r="50" spans="1:9" s="385" customFormat="1" ht="5.4" hidden="1">
      <c r="A50" s="454"/>
      <c r="B50" s="455"/>
      <c r="C50" s="381"/>
      <c r="D50" s="456"/>
      <c r="E50" s="457"/>
      <c r="F50" s="458"/>
      <c r="G50" s="459"/>
      <c r="I50" s="386"/>
    </row>
    <row r="51" spans="1:9" ht="20.399999999999999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20.399999999999999" hidden="1">
      <c r="A54" s="42"/>
      <c r="B54" s="43"/>
      <c r="D54" s="44"/>
      <c r="E54" s="52"/>
      <c r="F54" s="295"/>
      <c r="G54" s="36"/>
    </row>
    <row r="55" spans="1:9" ht="20.399999999999999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.6">
      <c r="A58" s="42"/>
      <c r="B58" s="43"/>
      <c r="D58" s="44"/>
      <c r="E58" s="33"/>
      <c r="F58" s="460" t="s">
        <v>512</v>
      </c>
      <c r="G58" s="463"/>
    </row>
    <row r="59" spans="1:9" ht="27.6">
      <c r="A59" s="42"/>
      <c r="B59" s="43"/>
      <c r="D59" s="44"/>
      <c r="E59" s="461" t="s">
        <v>513</v>
      </c>
      <c r="F59" s="502" t="s">
        <v>1584</v>
      </c>
      <c r="G59" s="463"/>
    </row>
    <row r="60" spans="1:9" ht="27.6">
      <c r="A60" s="42"/>
      <c r="B60" s="43"/>
      <c r="D60" s="44"/>
      <c r="E60" s="461" t="s">
        <v>514</v>
      </c>
      <c r="F60" s="502" t="s">
        <v>1585</v>
      </c>
      <c r="G60" s="463"/>
    </row>
    <row r="61" spans="1:9" ht="27.6">
      <c r="A61" s="42"/>
      <c r="B61" s="43"/>
      <c r="D61" s="44"/>
      <c r="E61" s="461" t="s">
        <v>515</v>
      </c>
      <c r="F61" s="502" t="s">
        <v>1586</v>
      </c>
      <c r="G61" s="463"/>
    </row>
    <row r="62" spans="1:9" ht="27.6">
      <c r="E62" s="462" t="s">
        <v>516</v>
      </c>
      <c r="F62" s="502" t="s">
        <v>1587</v>
      </c>
      <c r="G62" s="464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9"/>
    <col min="2" max="16384" width="9.1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10"/>
    <col min="27" max="36" width="9.125" style="11"/>
    <col min="37" max="16384" width="9.1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23"/>
  <sheetViews>
    <sheetView showGridLines="0" zoomScaleNormal="100" workbookViewId="0"/>
  </sheetViews>
  <sheetFormatPr defaultColWidth="9.125" defaultRowHeight="11.4"/>
  <cols>
    <col min="1" max="16384" width="9.125" style="6"/>
  </cols>
  <sheetData>
    <row r="1" spans="1:10">
      <c r="A1" s="6" t="s">
        <v>1345</v>
      </c>
      <c r="B1" s="6" t="s">
        <v>591</v>
      </c>
      <c r="C1" s="6" t="s">
        <v>592</v>
      </c>
      <c r="D1" s="6" t="s">
        <v>593</v>
      </c>
      <c r="E1" s="6" t="s">
        <v>594</v>
      </c>
      <c r="F1" s="6" t="s">
        <v>595</v>
      </c>
      <c r="G1" s="6" t="s">
        <v>596</v>
      </c>
      <c r="H1" s="6" t="s">
        <v>597</v>
      </c>
      <c r="I1" s="6" t="s">
        <v>598</v>
      </c>
    </row>
    <row r="2" spans="1:10">
      <c r="A2" s="6">
        <v>1</v>
      </c>
      <c r="B2" s="6" t="s">
        <v>599</v>
      </c>
      <c r="C2" s="6" t="s">
        <v>18</v>
      </c>
      <c r="D2" s="6" t="s">
        <v>600</v>
      </c>
      <c r="E2" s="6" t="s">
        <v>601</v>
      </c>
      <c r="F2" s="6" t="s">
        <v>602</v>
      </c>
      <c r="G2" s="6" t="s">
        <v>603</v>
      </c>
      <c r="H2" s="6" t="s">
        <v>376</v>
      </c>
      <c r="I2" s="6" t="s">
        <v>376</v>
      </c>
      <c r="J2" s="6" t="s">
        <v>221</v>
      </c>
    </row>
    <row r="3" spans="1:10">
      <c r="A3" s="6">
        <v>2</v>
      </c>
      <c r="B3" s="6" t="s">
        <v>599</v>
      </c>
      <c r="C3" s="6" t="s">
        <v>18</v>
      </c>
      <c r="D3" s="6" t="s">
        <v>604</v>
      </c>
      <c r="E3" s="6" t="s">
        <v>605</v>
      </c>
      <c r="F3" s="6" t="s">
        <v>606</v>
      </c>
      <c r="G3" s="6" t="s">
        <v>607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599</v>
      </c>
      <c r="C4" s="6" t="s">
        <v>18</v>
      </c>
      <c r="D4" s="6" t="s">
        <v>608</v>
      </c>
      <c r="E4" s="6" t="s">
        <v>609</v>
      </c>
      <c r="F4" s="6" t="s">
        <v>610</v>
      </c>
      <c r="G4" s="6" t="s">
        <v>611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599</v>
      </c>
      <c r="C5" s="6" t="s">
        <v>18</v>
      </c>
      <c r="D5" s="6" t="s">
        <v>612</v>
      </c>
      <c r="E5" s="6" t="s">
        <v>613</v>
      </c>
      <c r="F5" s="6" t="s">
        <v>614</v>
      </c>
      <c r="G5" s="6" t="s">
        <v>615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599</v>
      </c>
      <c r="C6" s="6" t="s">
        <v>18</v>
      </c>
      <c r="D6" s="6" t="s">
        <v>616</v>
      </c>
      <c r="E6" s="6" t="s">
        <v>617</v>
      </c>
      <c r="F6" s="6" t="s">
        <v>618</v>
      </c>
      <c r="G6" s="6" t="s">
        <v>619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599</v>
      </c>
      <c r="C7" s="6" t="s">
        <v>18</v>
      </c>
      <c r="D7" s="6" t="s">
        <v>620</v>
      </c>
      <c r="E7" s="6" t="s">
        <v>621</v>
      </c>
      <c r="F7" s="6" t="s">
        <v>622</v>
      </c>
      <c r="G7" s="6" t="s">
        <v>611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599</v>
      </c>
      <c r="C8" s="6" t="s">
        <v>18</v>
      </c>
      <c r="D8" s="6" t="s">
        <v>623</v>
      </c>
      <c r="E8" s="6" t="s">
        <v>624</v>
      </c>
      <c r="F8" s="6" t="s">
        <v>625</v>
      </c>
      <c r="G8" s="6" t="s">
        <v>619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599</v>
      </c>
      <c r="C9" s="6" t="s">
        <v>18</v>
      </c>
      <c r="D9" s="6" t="s">
        <v>626</v>
      </c>
      <c r="E9" s="6" t="s">
        <v>627</v>
      </c>
      <c r="F9" s="6" t="s">
        <v>628</v>
      </c>
      <c r="G9" s="6" t="s">
        <v>629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599</v>
      </c>
      <c r="C10" s="6" t="s">
        <v>18</v>
      </c>
      <c r="D10" s="6" t="s">
        <v>630</v>
      </c>
      <c r="E10" s="6" t="s">
        <v>631</v>
      </c>
      <c r="F10" s="6" t="s">
        <v>632</v>
      </c>
      <c r="G10" s="6" t="s">
        <v>633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599</v>
      </c>
      <c r="C11" s="6" t="s">
        <v>18</v>
      </c>
      <c r="D11" s="6" t="s">
        <v>634</v>
      </c>
      <c r="E11" s="6" t="s">
        <v>635</v>
      </c>
      <c r="F11" s="6" t="s">
        <v>636</v>
      </c>
      <c r="G11" s="6" t="s">
        <v>637</v>
      </c>
      <c r="H11" s="6" t="s">
        <v>638</v>
      </c>
      <c r="I11" s="6" t="s">
        <v>376</v>
      </c>
      <c r="J11" s="6" t="s">
        <v>221</v>
      </c>
    </row>
    <row r="12" spans="1:10">
      <c r="A12" s="6">
        <v>11</v>
      </c>
      <c r="B12" s="6" t="s">
        <v>599</v>
      </c>
      <c r="C12" s="6" t="s">
        <v>18</v>
      </c>
      <c r="D12" s="6" t="s">
        <v>639</v>
      </c>
      <c r="E12" s="6" t="s">
        <v>635</v>
      </c>
      <c r="F12" s="6" t="s">
        <v>636</v>
      </c>
      <c r="G12" s="6" t="s">
        <v>640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599</v>
      </c>
      <c r="C13" s="6" t="s">
        <v>18</v>
      </c>
      <c r="D13" s="6" t="s">
        <v>641</v>
      </c>
      <c r="E13" s="6" t="s">
        <v>642</v>
      </c>
      <c r="F13" s="6" t="s">
        <v>643</v>
      </c>
      <c r="G13" s="6" t="s">
        <v>644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599</v>
      </c>
      <c r="C14" s="6" t="s">
        <v>18</v>
      </c>
      <c r="D14" s="6" t="s">
        <v>645</v>
      </c>
      <c r="E14" s="6" t="s">
        <v>646</v>
      </c>
      <c r="F14" s="6" t="s">
        <v>647</v>
      </c>
      <c r="G14" s="6" t="s">
        <v>615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599</v>
      </c>
      <c r="C15" s="6" t="s">
        <v>18</v>
      </c>
      <c r="D15" s="6" t="s">
        <v>648</v>
      </c>
      <c r="E15" s="6" t="s">
        <v>649</v>
      </c>
      <c r="F15" s="6" t="s">
        <v>650</v>
      </c>
      <c r="G15" s="6" t="s">
        <v>607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599</v>
      </c>
      <c r="C16" s="6" t="s">
        <v>18</v>
      </c>
      <c r="D16" s="6" t="s">
        <v>651</v>
      </c>
      <c r="E16" s="6" t="s">
        <v>652</v>
      </c>
      <c r="F16" s="6" t="s">
        <v>653</v>
      </c>
      <c r="G16" s="6" t="s">
        <v>619</v>
      </c>
      <c r="H16" s="6" t="s">
        <v>376</v>
      </c>
      <c r="I16" s="6" t="s">
        <v>376</v>
      </c>
      <c r="J16" s="6" t="s">
        <v>221</v>
      </c>
    </row>
    <row r="17" spans="1:10">
      <c r="A17" s="6">
        <v>16</v>
      </c>
      <c r="B17" s="6" t="s">
        <v>599</v>
      </c>
      <c r="C17" s="6" t="s">
        <v>18</v>
      </c>
      <c r="D17" s="6" t="s">
        <v>654</v>
      </c>
      <c r="E17" s="6" t="s">
        <v>655</v>
      </c>
      <c r="F17" s="6" t="s">
        <v>656</v>
      </c>
      <c r="G17" s="6" t="s">
        <v>607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599</v>
      </c>
      <c r="C18" s="6" t="s">
        <v>18</v>
      </c>
      <c r="D18" s="6" t="s">
        <v>657</v>
      </c>
      <c r="E18" s="6" t="s">
        <v>658</v>
      </c>
      <c r="F18" s="6" t="s">
        <v>659</v>
      </c>
      <c r="G18" s="6" t="s">
        <v>603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599</v>
      </c>
      <c r="C19" s="6" t="s">
        <v>18</v>
      </c>
      <c r="D19" s="6" t="s">
        <v>660</v>
      </c>
      <c r="E19" s="6" t="s">
        <v>661</v>
      </c>
      <c r="F19" s="6" t="s">
        <v>662</v>
      </c>
      <c r="G19" s="6" t="s">
        <v>619</v>
      </c>
      <c r="H19" s="6" t="s">
        <v>663</v>
      </c>
      <c r="I19" s="6" t="s">
        <v>664</v>
      </c>
      <c r="J19" s="6" t="s">
        <v>221</v>
      </c>
    </row>
    <row r="20" spans="1:10">
      <c r="A20" s="6">
        <v>19</v>
      </c>
      <c r="B20" s="6" t="s">
        <v>599</v>
      </c>
      <c r="C20" s="6" t="s">
        <v>18</v>
      </c>
      <c r="D20" s="6" t="s">
        <v>665</v>
      </c>
      <c r="E20" s="6" t="s">
        <v>666</v>
      </c>
      <c r="F20" s="6" t="s">
        <v>667</v>
      </c>
      <c r="G20" s="6" t="s">
        <v>668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599</v>
      </c>
      <c r="C21" s="6" t="s">
        <v>18</v>
      </c>
      <c r="D21" s="6" t="s">
        <v>669</v>
      </c>
      <c r="E21" s="6" t="s">
        <v>670</v>
      </c>
      <c r="F21" s="6" t="s">
        <v>671</v>
      </c>
      <c r="G21" s="6" t="s">
        <v>672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599</v>
      </c>
      <c r="C22" s="6" t="s">
        <v>18</v>
      </c>
      <c r="D22" s="6" t="s">
        <v>673</v>
      </c>
      <c r="E22" s="6" t="s">
        <v>674</v>
      </c>
      <c r="F22" s="6" t="s">
        <v>675</v>
      </c>
      <c r="G22" s="6" t="s">
        <v>611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599</v>
      </c>
      <c r="C23" s="6" t="s">
        <v>18</v>
      </c>
      <c r="D23" s="6" t="s">
        <v>676</v>
      </c>
      <c r="E23" s="6" t="s">
        <v>677</v>
      </c>
      <c r="F23" s="6" t="s">
        <v>678</v>
      </c>
      <c r="G23" s="6" t="s">
        <v>679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599</v>
      </c>
      <c r="C24" s="6" t="s">
        <v>18</v>
      </c>
      <c r="D24" s="6" t="s">
        <v>680</v>
      </c>
      <c r="E24" s="6" t="s">
        <v>681</v>
      </c>
      <c r="F24" s="6" t="s">
        <v>682</v>
      </c>
      <c r="G24" s="6" t="s">
        <v>683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599</v>
      </c>
      <c r="C25" s="6" t="s">
        <v>18</v>
      </c>
      <c r="D25" s="6" t="s">
        <v>684</v>
      </c>
      <c r="E25" s="6" t="s">
        <v>685</v>
      </c>
      <c r="F25" s="6" t="s">
        <v>686</v>
      </c>
      <c r="G25" s="6" t="s">
        <v>603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599</v>
      </c>
      <c r="C26" s="6" t="s">
        <v>18</v>
      </c>
      <c r="D26" s="6" t="s">
        <v>687</v>
      </c>
      <c r="E26" s="6" t="s">
        <v>688</v>
      </c>
      <c r="F26" s="6" t="s">
        <v>689</v>
      </c>
      <c r="G26" s="6" t="s">
        <v>607</v>
      </c>
      <c r="H26" s="6" t="s">
        <v>376</v>
      </c>
      <c r="I26" s="6" t="s">
        <v>376</v>
      </c>
      <c r="J26" s="6" t="s">
        <v>221</v>
      </c>
    </row>
    <row r="27" spans="1:10">
      <c r="A27" s="6">
        <v>26</v>
      </c>
      <c r="B27" s="6" t="s">
        <v>599</v>
      </c>
      <c r="C27" s="6" t="s">
        <v>18</v>
      </c>
      <c r="D27" s="6" t="s">
        <v>690</v>
      </c>
      <c r="E27" s="6" t="s">
        <v>691</v>
      </c>
      <c r="F27" s="6" t="s">
        <v>692</v>
      </c>
      <c r="G27" s="6" t="s">
        <v>603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599</v>
      </c>
      <c r="C28" s="6" t="s">
        <v>18</v>
      </c>
      <c r="D28" s="6" t="s">
        <v>693</v>
      </c>
      <c r="E28" s="6" t="s">
        <v>694</v>
      </c>
      <c r="F28" s="6" t="s">
        <v>695</v>
      </c>
      <c r="G28" s="6" t="s">
        <v>607</v>
      </c>
      <c r="H28" s="6" t="s">
        <v>376</v>
      </c>
      <c r="I28" s="6" t="s">
        <v>696</v>
      </c>
      <c r="J28" s="6" t="s">
        <v>221</v>
      </c>
    </row>
    <row r="29" spans="1:10">
      <c r="A29" s="6">
        <v>28</v>
      </c>
      <c r="B29" s="6" t="s">
        <v>599</v>
      </c>
      <c r="C29" s="6" t="s">
        <v>18</v>
      </c>
      <c r="D29" s="6" t="s">
        <v>697</v>
      </c>
      <c r="E29" s="6" t="s">
        <v>698</v>
      </c>
      <c r="F29" s="6" t="s">
        <v>699</v>
      </c>
      <c r="G29" s="6" t="s">
        <v>611</v>
      </c>
      <c r="H29" s="6" t="s">
        <v>700</v>
      </c>
      <c r="I29" s="6" t="s">
        <v>376</v>
      </c>
      <c r="J29" s="6" t="s">
        <v>221</v>
      </c>
    </row>
    <row r="30" spans="1:10">
      <c r="A30" s="6">
        <v>29</v>
      </c>
      <c r="B30" s="6" t="s">
        <v>599</v>
      </c>
      <c r="C30" s="6" t="s">
        <v>18</v>
      </c>
      <c r="D30" s="6" t="s">
        <v>701</v>
      </c>
      <c r="E30" s="6" t="s">
        <v>702</v>
      </c>
      <c r="F30" s="6" t="s">
        <v>703</v>
      </c>
      <c r="G30" s="6" t="s">
        <v>704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599</v>
      </c>
      <c r="C31" s="6" t="s">
        <v>18</v>
      </c>
      <c r="D31" s="6" t="s">
        <v>705</v>
      </c>
      <c r="E31" s="6" t="s">
        <v>706</v>
      </c>
      <c r="F31" s="6" t="s">
        <v>707</v>
      </c>
      <c r="G31" s="6" t="s">
        <v>708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599</v>
      </c>
      <c r="C32" s="6" t="s">
        <v>18</v>
      </c>
      <c r="D32" s="6" t="s">
        <v>709</v>
      </c>
      <c r="E32" s="6" t="s">
        <v>710</v>
      </c>
      <c r="F32" s="6" t="s">
        <v>711</v>
      </c>
      <c r="G32" s="6" t="s">
        <v>712</v>
      </c>
      <c r="H32" s="6" t="s">
        <v>376</v>
      </c>
      <c r="I32" s="6" t="s">
        <v>713</v>
      </c>
      <c r="J32" s="6" t="s">
        <v>221</v>
      </c>
    </row>
    <row r="33" spans="1:10">
      <c r="A33" s="6">
        <v>32</v>
      </c>
      <c r="B33" s="6" t="s">
        <v>599</v>
      </c>
      <c r="C33" s="6" t="s">
        <v>18</v>
      </c>
      <c r="D33" s="6" t="s">
        <v>714</v>
      </c>
      <c r="E33" s="6" t="s">
        <v>715</v>
      </c>
      <c r="F33" s="6" t="s">
        <v>716</v>
      </c>
      <c r="G33" s="6" t="s">
        <v>717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599</v>
      </c>
      <c r="C34" s="6" t="s">
        <v>18</v>
      </c>
      <c r="D34" s="6" t="s">
        <v>718</v>
      </c>
      <c r="E34" s="6" t="s">
        <v>719</v>
      </c>
      <c r="F34" s="6" t="s">
        <v>720</v>
      </c>
      <c r="G34" s="6" t="s">
        <v>633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599</v>
      </c>
      <c r="C35" s="6" t="s">
        <v>18</v>
      </c>
      <c r="D35" s="6" t="s">
        <v>721</v>
      </c>
      <c r="E35" s="6" t="s">
        <v>722</v>
      </c>
      <c r="F35" s="6" t="s">
        <v>723</v>
      </c>
      <c r="G35" s="6" t="s">
        <v>724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599</v>
      </c>
      <c r="C36" s="6" t="s">
        <v>18</v>
      </c>
      <c r="D36" s="6" t="s">
        <v>725</v>
      </c>
      <c r="E36" s="6" t="s">
        <v>726</v>
      </c>
      <c r="F36" s="6" t="s">
        <v>727</v>
      </c>
      <c r="G36" s="6" t="s">
        <v>619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599</v>
      </c>
      <c r="C37" s="6" t="s">
        <v>18</v>
      </c>
      <c r="D37" s="6" t="s">
        <v>728</v>
      </c>
      <c r="E37" s="6" t="s">
        <v>729</v>
      </c>
      <c r="F37" s="6" t="s">
        <v>730</v>
      </c>
      <c r="G37" s="6" t="s">
        <v>611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599</v>
      </c>
      <c r="C38" s="6" t="s">
        <v>18</v>
      </c>
      <c r="D38" s="6" t="s">
        <v>731</v>
      </c>
      <c r="E38" s="6" t="s">
        <v>732</v>
      </c>
      <c r="F38" s="6" t="s">
        <v>733</v>
      </c>
      <c r="G38" s="6" t="s">
        <v>668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599</v>
      </c>
      <c r="C39" s="6" t="s">
        <v>18</v>
      </c>
      <c r="D39" s="6" t="s">
        <v>734</v>
      </c>
      <c r="E39" s="6" t="s">
        <v>735</v>
      </c>
      <c r="F39" s="6" t="s">
        <v>736</v>
      </c>
      <c r="G39" s="6" t="s">
        <v>603</v>
      </c>
      <c r="H39" s="6" t="s">
        <v>737</v>
      </c>
      <c r="I39" s="6" t="s">
        <v>376</v>
      </c>
      <c r="J39" s="6" t="s">
        <v>221</v>
      </c>
    </row>
    <row r="40" spans="1:10">
      <c r="A40" s="6">
        <v>39</v>
      </c>
      <c r="B40" s="6" t="s">
        <v>599</v>
      </c>
      <c r="C40" s="6" t="s">
        <v>18</v>
      </c>
      <c r="D40" s="6" t="s">
        <v>738</v>
      </c>
      <c r="E40" s="6" t="s">
        <v>739</v>
      </c>
      <c r="F40" s="6" t="s">
        <v>740</v>
      </c>
      <c r="G40" s="6" t="s">
        <v>644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599</v>
      </c>
      <c r="C41" s="6" t="s">
        <v>18</v>
      </c>
      <c r="D41" s="6" t="s">
        <v>741</v>
      </c>
      <c r="E41" s="6" t="s">
        <v>742</v>
      </c>
      <c r="F41" s="6" t="s">
        <v>743</v>
      </c>
      <c r="G41" s="6" t="s">
        <v>607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599</v>
      </c>
      <c r="C42" s="6" t="s">
        <v>18</v>
      </c>
      <c r="D42" s="6" t="s">
        <v>744</v>
      </c>
      <c r="E42" s="6" t="s">
        <v>745</v>
      </c>
      <c r="F42" s="6" t="s">
        <v>746</v>
      </c>
      <c r="G42" s="6" t="s">
        <v>644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599</v>
      </c>
      <c r="C43" s="6" t="s">
        <v>18</v>
      </c>
      <c r="D43" s="6" t="s">
        <v>747</v>
      </c>
      <c r="E43" s="6" t="s">
        <v>748</v>
      </c>
      <c r="F43" s="6" t="s">
        <v>749</v>
      </c>
      <c r="G43" s="6" t="s">
        <v>750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599</v>
      </c>
      <c r="C44" s="6" t="s">
        <v>18</v>
      </c>
      <c r="D44" s="6" t="s">
        <v>751</v>
      </c>
      <c r="E44" s="6" t="s">
        <v>752</v>
      </c>
      <c r="F44" s="6" t="s">
        <v>753</v>
      </c>
      <c r="G44" s="6" t="s">
        <v>603</v>
      </c>
      <c r="H44" s="6" t="s">
        <v>376</v>
      </c>
      <c r="I44" s="6" t="s">
        <v>376</v>
      </c>
      <c r="J44" s="6" t="s">
        <v>221</v>
      </c>
    </row>
    <row r="45" spans="1:10">
      <c r="A45" s="6">
        <v>44</v>
      </c>
      <c r="B45" s="6" t="s">
        <v>599</v>
      </c>
      <c r="C45" s="6" t="s">
        <v>18</v>
      </c>
      <c r="D45" s="6" t="s">
        <v>754</v>
      </c>
      <c r="E45" s="6" t="s">
        <v>755</v>
      </c>
      <c r="F45" s="6" t="s">
        <v>756</v>
      </c>
      <c r="G45" s="6" t="s">
        <v>619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599</v>
      </c>
      <c r="C46" s="6" t="s">
        <v>18</v>
      </c>
      <c r="D46" s="6" t="s">
        <v>757</v>
      </c>
      <c r="E46" s="6" t="s">
        <v>758</v>
      </c>
      <c r="F46" s="6" t="s">
        <v>636</v>
      </c>
      <c r="G46" s="6" t="s">
        <v>759</v>
      </c>
      <c r="H46" s="6" t="s">
        <v>760</v>
      </c>
      <c r="I46" s="6" t="s">
        <v>376</v>
      </c>
      <c r="J46" s="6" t="s">
        <v>221</v>
      </c>
    </row>
    <row r="47" spans="1:10">
      <c r="A47" s="6">
        <v>46</v>
      </c>
      <c r="B47" s="6" t="s">
        <v>599</v>
      </c>
      <c r="C47" s="6" t="s">
        <v>18</v>
      </c>
      <c r="D47" s="6" t="s">
        <v>761</v>
      </c>
      <c r="E47" s="6" t="s">
        <v>762</v>
      </c>
      <c r="F47" s="6" t="s">
        <v>763</v>
      </c>
      <c r="G47" s="6" t="s">
        <v>644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599</v>
      </c>
      <c r="C48" s="6" t="s">
        <v>18</v>
      </c>
      <c r="D48" s="6" t="s">
        <v>764</v>
      </c>
      <c r="E48" s="6" t="s">
        <v>765</v>
      </c>
      <c r="F48" s="6" t="s">
        <v>766</v>
      </c>
      <c r="G48" s="6" t="s">
        <v>767</v>
      </c>
      <c r="H48" s="6" t="s">
        <v>376</v>
      </c>
      <c r="I48" s="6" t="s">
        <v>376</v>
      </c>
      <c r="J48" s="6" t="s">
        <v>221</v>
      </c>
    </row>
    <row r="49" spans="1:10">
      <c r="A49" s="6">
        <v>48</v>
      </c>
      <c r="B49" s="6" t="s">
        <v>599</v>
      </c>
      <c r="C49" s="6" t="s">
        <v>18</v>
      </c>
      <c r="D49" s="6" t="s">
        <v>768</v>
      </c>
      <c r="E49" s="6" t="s">
        <v>769</v>
      </c>
      <c r="F49" s="6" t="s">
        <v>770</v>
      </c>
      <c r="G49" s="6" t="s">
        <v>611</v>
      </c>
      <c r="H49" s="6" t="s">
        <v>376</v>
      </c>
      <c r="I49" s="6" t="s">
        <v>376</v>
      </c>
      <c r="J49" s="6" t="s">
        <v>221</v>
      </c>
    </row>
    <row r="50" spans="1:10">
      <c r="A50" s="6">
        <v>49</v>
      </c>
      <c r="B50" s="6" t="s">
        <v>599</v>
      </c>
      <c r="C50" s="6" t="s">
        <v>18</v>
      </c>
      <c r="D50" s="6" t="s">
        <v>771</v>
      </c>
      <c r="E50" s="6" t="s">
        <v>772</v>
      </c>
      <c r="F50" s="6" t="s">
        <v>773</v>
      </c>
      <c r="G50" s="6" t="s">
        <v>704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599</v>
      </c>
      <c r="C51" s="6" t="s">
        <v>18</v>
      </c>
      <c r="D51" s="6" t="s">
        <v>774</v>
      </c>
      <c r="E51" s="6" t="s">
        <v>775</v>
      </c>
      <c r="F51" s="6" t="s">
        <v>776</v>
      </c>
      <c r="G51" s="6" t="s">
        <v>704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599</v>
      </c>
      <c r="C52" s="6" t="s">
        <v>18</v>
      </c>
      <c r="D52" s="6" t="s">
        <v>777</v>
      </c>
      <c r="E52" s="6" t="s">
        <v>778</v>
      </c>
      <c r="F52" s="6" t="s">
        <v>779</v>
      </c>
      <c r="G52" s="6" t="s">
        <v>615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599</v>
      </c>
      <c r="C53" s="6" t="s">
        <v>18</v>
      </c>
      <c r="D53" s="6" t="s">
        <v>780</v>
      </c>
      <c r="E53" s="6" t="s">
        <v>781</v>
      </c>
      <c r="F53" s="6" t="s">
        <v>782</v>
      </c>
      <c r="G53" s="6" t="s">
        <v>704</v>
      </c>
      <c r="H53" s="6" t="s">
        <v>376</v>
      </c>
      <c r="I53" s="6" t="s">
        <v>783</v>
      </c>
      <c r="J53" s="6" t="s">
        <v>221</v>
      </c>
    </row>
    <row r="54" spans="1:10">
      <c r="A54" s="6">
        <v>53</v>
      </c>
      <c r="B54" s="6" t="s">
        <v>599</v>
      </c>
      <c r="C54" s="6" t="s">
        <v>18</v>
      </c>
      <c r="D54" s="6" t="s">
        <v>784</v>
      </c>
      <c r="E54" s="6" t="s">
        <v>785</v>
      </c>
      <c r="F54" s="6" t="s">
        <v>786</v>
      </c>
      <c r="G54" s="6" t="s">
        <v>615</v>
      </c>
      <c r="H54" s="6" t="s">
        <v>376</v>
      </c>
      <c r="I54" s="6" t="s">
        <v>783</v>
      </c>
      <c r="J54" s="6" t="s">
        <v>221</v>
      </c>
    </row>
    <row r="55" spans="1:10">
      <c r="A55" s="6">
        <v>54</v>
      </c>
      <c r="B55" s="6" t="s">
        <v>599</v>
      </c>
      <c r="C55" s="6" t="s">
        <v>18</v>
      </c>
      <c r="D55" s="6" t="s">
        <v>787</v>
      </c>
      <c r="E55" s="6" t="s">
        <v>788</v>
      </c>
      <c r="F55" s="6" t="s">
        <v>789</v>
      </c>
      <c r="G55" s="6" t="s">
        <v>704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599</v>
      </c>
      <c r="C56" s="6" t="s">
        <v>18</v>
      </c>
      <c r="D56" s="6" t="s">
        <v>790</v>
      </c>
      <c r="E56" s="6" t="s">
        <v>791</v>
      </c>
      <c r="F56" s="6" t="s">
        <v>792</v>
      </c>
      <c r="G56" s="6" t="s">
        <v>704</v>
      </c>
      <c r="H56" s="6" t="s">
        <v>376</v>
      </c>
      <c r="I56" s="6" t="s">
        <v>793</v>
      </c>
      <c r="J56" s="6" t="s">
        <v>221</v>
      </c>
    </row>
    <row r="57" spans="1:10">
      <c r="A57" s="6">
        <v>56</v>
      </c>
      <c r="B57" s="6" t="s">
        <v>599</v>
      </c>
      <c r="C57" s="6" t="s">
        <v>18</v>
      </c>
      <c r="D57" s="6" t="s">
        <v>794</v>
      </c>
      <c r="E57" s="6" t="s">
        <v>795</v>
      </c>
      <c r="F57" s="6" t="s">
        <v>796</v>
      </c>
      <c r="G57" s="6" t="s">
        <v>672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599</v>
      </c>
      <c r="C58" s="6" t="s">
        <v>18</v>
      </c>
      <c r="D58" s="6" t="s">
        <v>797</v>
      </c>
      <c r="E58" s="6" t="s">
        <v>798</v>
      </c>
      <c r="F58" s="6" t="s">
        <v>799</v>
      </c>
      <c r="G58" s="6" t="s">
        <v>672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599</v>
      </c>
      <c r="C59" s="6" t="s">
        <v>18</v>
      </c>
      <c r="D59" s="6" t="s">
        <v>800</v>
      </c>
      <c r="E59" s="6" t="s">
        <v>801</v>
      </c>
      <c r="F59" s="6" t="s">
        <v>802</v>
      </c>
      <c r="G59" s="6" t="s">
        <v>603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599</v>
      </c>
      <c r="C60" s="6" t="s">
        <v>18</v>
      </c>
      <c r="D60" s="6" t="s">
        <v>803</v>
      </c>
      <c r="E60" s="6" t="s">
        <v>804</v>
      </c>
      <c r="F60" s="6" t="s">
        <v>805</v>
      </c>
      <c r="G60" s="6" t="s">
        <v>806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599</v>
      </c>
      <c r="C61" s="6" t="s">
        <v>18</v>
      </c>
      <c r="D61" s="6" t="s">
        <v>807</v>
      </c>
      <c r="E61" s="6" t="s">
        <v>808</v>
      </c>
      <c r="F61" s="6" t="s">
        <v>809</v>
      </c>
      <c r="G61" s="6" t="s">
        <v>810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599</v>
      </c>
      <c r="C62" s="6" t="s">
        <v>18</v>
      </c>
      <c r="D62" s="6" t="s">
        <v>811</v>
      </c>
      <c r="E62" s="6" t="s">
        <v>812</v>
      </c>
      <c r="F62" s="6" t="s">
        <v>813</v>
      </c>
      <c r="G62" s="6" t="s">
        <v>814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599</v>
      </c>
      <c r="C63" s="6" t="s">
        <v>18</v>
      </c>
      <c r="D63" s="6" t="s">
        <v>815</v>
      </c>
      <c r="E63" s="6" t="s">
        <v>816</v>
      </c>
      <c r="F63" s="6" t="s">
        <v>817</v>
      </c>
      <c r="G63" s="6" t="s">
        <v>644</v>
      </c>
      <c r="H63" s="6" t="s">
        <v>376</v>
      </c>
      <c r="I63" s="6" t="s">
        <v>818</v>
      </c>
      <c r="J63" s="6" t="s">
        <v>221</v>
      </c>
    </row>
    <row r="64" spans="1:10">
      <c r="A64" s="6">
        <v>63</v>
      </c>
      <c r="B64" s="6" t="s">
        <v>599</v>
      </c>
      <c r="C64" s="6" t="s">
        <v>18</v>
      </c>
      <c r="D64" s="6" t="s">
        <v>819</v>
      </c>
      <c r="E64" s="6" t="s">
        <v>820</v>
      </c>
      <c r="F64" s="6" t="s">
        <v>821</v>
      </c>
      <c r="G64" s="6" t="s">
        <v>683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599</v>
      </c>
      <c r="C65" s="6" t="s">
        <v>18</v>
      </c>
      <c r="D65" s="6" t="s">
        <v>822</v>
      </c>
      <c r="E65" s="6" t="s">
        <v>823</v>
      </c>
      <c r="F65" s="6" t="s">
        <v>824</v>
      </c>
      <c r="G65" s="6" t="s">
        <v>619</v>
      </c>
      <c r="H65" s="6" t="s">
        <v>376</v>
      </c>
      <c r="I65" s="6" t="s">
        <v>825</v>
      </c>
      <c r="J65" s="6" t="s">
        <v>221</v>
      </c>
    </row>
    <row r="66" spans="1:10">
      <c r="A66" s="6">
        <v>65</v>
      </c>
      <c r="B66" s="6" t="s">
        <v>599</v>
      </c>
      <c r="C66" s="6" t="s">
        <v>18</v>
      </c>
      <c r="D66" s="6" t="s">
        <v>826</v>
      </c>
      <c r="E66" s="6" t="s">
        <v>827</v>
      </c>
      <c r="F66" s="6" t="s">
        <v>828</v>
      </c>
      <c r="G66" s="6" t="s">
        <v>829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599</v>
      </c>
      <c r="C67" s="6" t="s">
        <v>18</v>
      </c>
      <c r="D67" s="6" t="s">
        <v>830</v>
      </c>
      <c r="E67" s="6" t="s">
        <v>831</v>
      </c>
      <c r="F67" s="6" t="s">
        <v>832</v>
      </c>
      <c r="G67" s="6" t="s">
        <v>668</v>
      </c>
      <c r="H67" s="6" t="s">
        <v>376</v>
      </c>
      <c r="I67" s="6" t="s">
        <v>833</v>
      </c>
      <c r="J67" s="6" t="s">
        <v>221</v>
      </c>
    </row>
    <row r="68" spans="1:10">
      <c r="A68" s="6">
        <v>67</v>
      </c>
      <c r="B68" s="6" t="s">
        <v>599</v>
      </c>
      <c r="C68" s="6" t="s">
        <v>18</v>
      </c>
      <c r="D68" s="6" t="s">
        <v>834</v>
      </c>
      <c r="E68" s="6" t="s">
        <v>835</v>
      </c>
      <c r="F68" s="6" t="s">
        <v>836</v>
      </c>
      <c r="G68" s="6" t="s">
        <v>837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599</v>
      </c>
      <c r="C69" s="6" t="s">
        <v>18</v>
      </c>
      <c r="D69" s="6" t="s">
        <v>838</v>
      </c>
      <c r="E69" s="6" t="s">
        <v>839</v>
      </c>
      <c r="F69" s="6" t="s">
        <v>840</v>
      </c>
      <c r="G69" s="6" t="s">
        <v>619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599</v>
      </c>
      <c r="C70" s="6" t="s">
        <v>18</v>
      </c>
      <c r="D70" s="6" t="s">
        <v>841</v>
      </c>
      <c r="E70" s="6" t="s">
        <v>842</v>
      </c>
      <c r="F70" s="6" t="s">
        <v>843</v>
      </c>
      <c r="G70" s="6" t="s">
        <v>844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599</v>
      </c>
      <c r="C71" s="6" t="s">
        <v>18</v>
      </c>
      <c r="D71" s="6" t="s">
        <v>845</v>
      </c>
      <c r="E71" s="6" t="s">
        <v>846</v>
      </c>
      <c r="F71" s="6" t="s">
        <v>847</v>
      </c>
      <c r="G71" s="6" t="s">
        <v>611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599</v>
      </c>
      <c r="C72" s="6" t="s">
        <v>18</v>
      </c>
      <c r="D72" s="6" t="s">
        <v>848</v>
      </c>
      <c r="E72" s="6" t="s">
        <v>849</v>
      </c>
      <c r="F72" s="6" t="s">
        <v>850</v>
      </c>
      <c r="G72" s="6" t="s">
        <v>629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599</v>
      </c>
      <c r="C73" s="6" t="s">
        <v>18</v>
      </c>
      <c r="D73" s="6" t="s">
        <v>851</v>
      </c>
      <c r="E73" s="6" t="s">
        <v>852</v>
      </c>
      <c r="F73" s="6" t="s">
        <v>853</v>
      </c>
      <c r="G73" s="6" t="s">
        <v>672</v>
      </c>
      <c r="H73" s="6" t="s">
        <v>376</v>
      </c>
      <c r="I73" s="6" t="s">
        <v>854</v>
      </c>
      <c r="J73" s="6" t="s">
        <v>221</v>
      </c>
    </row>
    <row r="74" spans="1:10">
      <c r="A74" s="6">
        <v>73</v>
      </c>
      <c r="B74" s="6" t="s">
        <v>599</v>
      </c>
      <c r="C74" s="6" t="s">
        <v>18</v>
      </c>
      <c r="D74" s="6" t="s">
        <v>855</v>
      </c>
      <c r="E74" s="6" t="s">
        <v>856</v>
      </c>
      <c r="F74" s="6" t="s">
        <v>857</v>
      </c>
      <c r="G74" s="6" t="s">
        <v>611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599</v>
      </c>
      <c r="C75" s="6" t="s">
        <v>18</v>
      </c>
      <c r="D75" s="6" t="s">
        <v>858</v>
      </c>
      <c r="E75" s="6" t="s">
        <v>859</v>
      </c>
      <c r="F75" s="6" t="s">
        <v>860</v>
      </c>
      <c r="G75" s="6" t="s">
        <v>708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599</v>
      </c>
      <c r="C76" s="6" t="s">
        <v>18</v>
      </c>
      <c r="D76" s="6" t="s">
        <v>861</v>
      </c>
      <c r="E76" s="6" t="s">
        <v>862</v>
      </c>
      <c r="F76" s="6" t="s">
        <v>863</v>
      </c>
      <c r="G76" s="6" t="s">
        <v>607</v>
      </c>
      <c r="H76" s="6" t="s">
        <v>376</v>
      </c>
      <c r="I76" s="6" t="s">
        <v>818</v>
      </c>
      <c r="J76" s="6" t="s">
        <v>221</v>
      </c>
    </row>
    <row r="77" spans="1:10">
      <c r="A77" s="6">
        <v>76</v>
      </c>
      <c r="B77" s="6" t="s">
        <v>599</v>
      </c>
      <c r="C77" s="6" t="s">
        <v>18</v>
      </c>
      <c r="D77" s="6" t="s">
        <v>864</v>
      </c>
      <c r="E77" s="6" t="s">
        <v>865</v>
      </c>
      <c r="F77" s="6" t="s">
        <v>866</v>
      </c>
      <c r="G77" s="6" t="s">
        <v>619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599</v>
      </c>
      <c r="C78" s="6" t="s">
        <v>18</v>
      </c>
      <c r="D78" s="6" t="s">
        <v>867</v>
      </c>
      <c r="E78" s="6" t="s">
        <v>868</v>
      </c>
      <c r="F78" s="6" t="s">
        <v>869</v>
      </c>
      <c r="G78" s="6" t="s">
        <v>814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599</v>
      </c>
      <c r="C79" s="6" t="s">
        <v>18</v>
      </c>
      <c r="D79" s="6" t="s">
        <v>870</v>
      </c>
      <c r="E79" s="6" t="s">
        <v>871</v>
      </c>
      <c r="F79" s="6" t="s">
        <v>872</v>
      </c>
      <c r="G79" s="6" t="s">
        <v>806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599</v>
      </c>
      <c r="C80" s="6" t="s">
        <v>18</v>
      </c>
      <c r="D80" s="6" t="s">
        <v>873</v>
      </c>
      <c r="E80" s="6" t="s">
        <v>874</v>
      </c>
      <c r="F80" s="6" t="s">
        <v>875</v>
      </c>
      <c r="G80" s="6" t="s">
        <v>607</v>
      </c>
      <c r="H80" s="6" t="s">
        <v>376</v>
      </c>
      <c r="I80" s="6" t="s">
        <v>1608</v>
      </c>
      <c r="J80" s="6" t="s">
        <v>221</v>
      </c>
    </row>
    <row r="81" spans="1:10">
      <c r="A81" s="6">
        <v>80</v>
      </c>
      <c r="B81" s="6" t="s">
        <v>599</v>
      </c>
      <c r="C81" s="6" t="s">
        <v>18</v>
      </c>
      <c r="D81" s="6" t="s">
        <v>876</v>
      </c>
      <c r="E81" s="6" t="s">
        <v>877</v>
      </c>
      <c r="F81" s="6" t="s">
        <v>878</v>
      </c>
      <c r="G81" s="6" t="s">
        <v>611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599</v>
      </c>
      <c r="C82" s="6" t="s">
        <v>18</v>
      </c>
      <c r="D82" s="6" t="s">
        <v>879</v>
      </c>
      <c r="E82" s="6" t="s">
        <v>880</v>
      </c>
      <c r="F82" s="6" t="s">
        <v>881</v>
      </c>
      <c r="G82" s="6" t="s">
        <v>806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599</v>
      </c>
      <c r="C83" s="6" t="s">
        <v>18</v>
      </c>
      <c r="D83" s="6" t="s">
        <v>882</v>
      </c>
      <c r="E83" s="6" t="s">
        <v>883</v>
      </c>
      <c r="F83" s="6" t="s">
        <v>884</v>
      </c>
      <c r="G83" s="6" t="s">
        <v>607</v>
      </c>
      <c r="H83" s="6" t="s">
        <v>376</v>
      </c>
      <c r="I83" s="6" t="s">
        <v>885</v>
      </c>
      <c r="J83" s="6" t="s">
        <v>221</v>
      </c>
    </row>
    <row r="84" spans="1:10">
      <c r="A84" s="6">
        <v>83</v>
      </c>
      <c r="B84" s="6" t="s">
        <v>599</v>
      </c>
      <c r="C84" s="6" t="s">
        <v>18</v>
      </c>
      <c r="D84" s="6" t="s">
        <v>886</v>
      </c>
      <c r="E84" s="6" t="s">
        <v>887</v>
      </c>
      <c r="F84" s="6" t="s">
        <v>888</v>
      </c>
      <c r="G84" s="6" t="s">
        <v>644</v>
      </c>
      <c r="H84" s="6" t="s">
        <v>376</v>
      </c>
      <c r="I84" s="6" t="s">
        <v>818</v>
      </c>
      <c r="J84" s="6" t="s">
        <v>221</v>
      </c>
    </row>
    <row r="85" spans="1:10">
      <c r="A85" s="6">
        <v>84</v>
      </c>
      <c r="B85" s="6" t="s">
        <v>599</v>
      </c>
      <c r="C85" s="6" t="s">
        <v>18</v>
      </c>
      <c r="D85" s="6" t="s">
        <v>889</v>
      </c>
      <c r="E85" s="6" t="s">
        <v>890</v>
      </c>
      <c r="F85" s="6" t="s">
        <v>891</v>
      </c>
      <c r="G85" s="6" t="s">
        <v>611</v>
      </c>
      <c r="H85" s="6" t="s">
        <v>376</v>
      </c>
      <c r="I85" s="6" t="s">
        <v>783</v>
      </c>
      <c r="J85" s="6" t="s">
        <v>221</v>
      </c>
    </row>
    <row r="86" spans="1:10">
      <c r="A86" s="6">
        <v>85</v>
      </c>
      <c r="B86" s="6" t="s">
        <v>599</v>
      </c>
      <c r="C86" s="6" t="s">
        <v>18</v>
      </c>
      <c r="D86" s="6" t="s">
        <v>892</v>
      </c>
      <c r="E86" s="6" t="s">
        <v>893</v>
      </c>
      <c r="F86" s="6" t="s">
        <v>894</v>
      </c>
      <c r="G86" s="6" t="s">
        <v>619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599</v>
      </c>
      <c r="C87" s="6" t="s">
        <v>18</v>
      </c>
      <c r="D87" s="6" t="s">
        <v>895</v>
      </c>
      <c r="E87" s="6" t="s">
        <v>896</v>
      </c>
      <c r="F87" s="6" t="s">
        <v>897</v>
      </c>
      <c r="G87" s="6" t="s">
        <v>611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599</v>
      </c>
      <c r="C88" s="6" t="s">
        <v>18</v>
      </c>
      <c r="D88" s="6" t="s">
        <v>898</v>
      </c>
      <c r="E88" s="6" t="s">
        <v>899</v>
      </c>
      <c r="F88" s="6" t="s">
        <v>900</v>
      </c>
      <c r="G88" s="6" t="s">
        <v>615</v>
      </c>
      <c r="H88" s="6" t="s">
        <v>376</v>
      </c>
      <c r="I88" s="6" t="s">
        <v>901</v>
      </c>
      <c r="J88" s="6" t="s">
        <v>221</v>
      </c>
    </row>
    <row r="89" spans="1:10">
      <c r="A89" s="6">
        <v>88</v>
      </c>
      <c r="B89" s="6" t="s">
        <v>599</v>
      </c>
      <c r="C89" s="6" t="s">
        <v>18</v>
      </c>
      <c r="D89" s="6" t="s">
        <v>902</v>
      </c>
      <c r="E89" s="6" t="s">
        <v>903</v>
      </c>
      <c r="F89" s="6" t="s">
        <v>904</v>
      </c>
      <c r="G89" s="6" t="s">
        <v>767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599</v>
      </c>
      <c r="C90" s="6" t="s">
        <v>18</v>
      </c>
      <c r="D90" s="6" t="s">
        <v>905</v>
      </c>
      <c r="E90" s="6" t="s">
        <v>906</v>
      </c>
      <c r="F90" s="6" t="s">
        <v>907</v>
      </c>
      <c r="G90" s="6" t="s">
        <v>611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599</v>
      </c>
      <c r="C91" s="6" t="s">
        <v>18</v>
      </c>
      <c r="D91" s="6" t="s">
        <v>908</v>
      </c>
      <c r="E91" s="6" t="s">
        <v>909</v>
      </c>
      <c r="F91" s="6" t="s">
        <v>910</v>
      </c>
      <c r="G91" s="6" t="s">
        <v>611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599</v>
      </c>
      <c r="C92" s="6" t="s">
        <v>18</v>
      </c>
      <c r="D92" s="6" t="s">
        <v>911</v>
      </c>
      <c r="E92" s="6" t="s">
        <v>912</v>
      </c>
      <c r="F92" s="6" t="s">
        <v>913</v>
      </c>
      <c r="G92" s="6" t="s">
        <v>914</v>
      </c>
      <c r="H92" s="6" t="s">
        <v>376</v>
      </c>
      <c r="I92" s="6" t="s">
        <v>783</v>
      </c>
      <c r="J92" s="6" t="s">
        <v>221</v>
      </c>
    </row>
    <row r="93" spans="1:10">
      <c r="A93" s="6">
        <v>92</v>
      </c>
      <c r="B93" s="6" t="s">
        <v>599</v>
      </c>
      <c r="C93" s="6" t="s">
        <v>18</v>
      </c>
      <c r="D93" s="6" t="s">
        <v>915</v>
      </c>
      <c r="E93" s="6" t="s">
        <v>916</v>
      </c>
      <c r="F93" s="6" t="s">
        <v>917</v>
      </c>
      <c r="G93" s="6" t="s">
        <v>668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599</v>
      </c>
      <c r="C94" s="6" t="s">
        <v>18</v>
      </c>
      <c r="D94" s="6" t="s">
        <v>918</v>
      </c>
      <c r="E94" s="6" t="s">
        <v>919</v>
      </c>
      <c r="F94" s="6" t="s">
        <v>920</v>
      </c>
      <c r="G94" s="6" t="s">
        <v>619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599</v>
      </c>
      <c r="C95" s="6" t="s">
        <v>18</v>
      </c>
      <c r="D95" s="6" t="s">
        <v>921</v>
      </c>
      <c r="E95" s="6" t="s">
        <v>922</v>
      </c>
      <c r="F95" s="6" t="s">
        <v>923</v>
      </c>
      <c r="G95" s="6" t="s">
        <v>767</v>
      </c>
      <c r="H95" s="6" t="s">
        <v>376</v>
      </c>
      <c r="I95" s="6" t="s">
        <v>376</v>
      </c>
      <c r="J95" s="6" t="s">
        <v>221</v>
      </c>
    </row>
    <row r="96" spans="1:10">
      <c r="A96" s="6">
        <v>95</v>
      </c>
      <c r="B96" s="6" t="s">
        <v>599</v>
      </c>
      <c r="C96" s="6" t="s">
        <v>18</v>
      </c>
      <c r="D96" s="6" t="s">
        <v>924</v>
      </c>
      <c r="E96" s="6" t="s">
        <v>925</v>
      </c>
      <c r="F96" s="6" t="s">
        <v>926</v>
      </c>
      <c r="G96" s="6" t="s">
        <v>611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599</v>
      </c>
      <c r="C97" s="6" t="s">
        <v>18</v>
      </c>
      <c r="D97" s="6" t="s">
        <v>927</v>
      </c>
      <c r="E97" s="6" t="s">
        <v>928</v>
      </c>
      <c r="F97" s="6" t="s">
        <v>929</v>
      </c>
      <c r="G97" s="6" t="s">
        <v>607</v>
      </c>
      <c r="H97" s="6" t="s">
        <v>376</v>
      </c>
      <c r="I97" s="6" t="s">
        <v>376</v>
      </c>
      <c r="J97" s="6" t="s">
        <v>221</v>
      </c>
    </row>
    <row r="98" spans="1:10">
      <c r="A98" s="6">
        <v>97</v>
      </c>
      <c r="B98" s="6" t="s">
        <v>599</v>
      </c>
      <c r="C98" s="6" t="s">
        <v>18</v>
      </c>
      <c r="D98" s="6" t="s">
        <v>930</v>
      </c>
      <c r="E98" s="6" t="s">
        <v>931</v>
      </c>
      <c r="F98" s="6" t="s">
        <v>932</v>
      </c>
      <c r="G98" s="6" t="s">
        <v>615</v>
      </c>
      <c r="H98" s="6" t="s">
        <v>376</v>
      </c>
      <c r="I98" s="6" t="s">
        <v>376</v>
      </c>
      <c r="J98" s="6" t="s">
        <v>221</v>
      </c>
    </row>
    <row r="99" spans="1:10">
      <c r="A99" s="6">
        <v>98</v>
      </c>
      <c r="B99" s="6" t="s">
        <v>599</v>
      </c>
      <c r="C99" s="6" t="s">
        <v>18</v>
      </c>
      <c r="D99" s="6" t="s">
        <v>933</v>
      </c>
      <c r="E99" s="6" t="s">
        <v>934</v>
      </c>
      <c r="F99" s="6" t="s">
        <v>935</v>
      </c>
      <c r="G99" s="6" t="s">
        <v>936</v>
      </c>
      <c r="H99" s="6" t="s">
        <v>937</v>
      </c>
      <c r="I99" s="6" t="s">
        <v>938</v>
      </c>
      <c r="J99" s="6" t="s">
        <v>221</v>
      </c>
    </row>
    <row r="100" spans="1:10">
      <c r="A100" s="6">
        <v>99</v>
      </c>
      <c r="B100" s="6" t="s">
        <v>599</v>
      </c>
      <c r="C100" s="6" t="s">
        <v>18</v>
      </c>
      <c r="D100" s="6" t="s">
        <v>939</v>
      </c>
      <c r="E100" s="6" t="s">
        <v>940</v>
      </c>
      <c r="F100" s="6" t="s">
        <v>935</v>
      </c>
      <c r="G100" s="6" t="s">
        <v>941</v>
      </c>
      <c r="H100" s="6" t="s">
        <v>938</v>
      </c>
      <c r="I100" s="6" t="s">
        <v>376</v>
      </c>
      <c r="J100" s="6" t="s">
        <v>221</v>
      </c>
    </row>
    <row r="101" spans="1:10">
      <c r="A101" s="6">
        <v>100</v>
      </c>
      <c r="B101" s="6" t="s">
        <v>599</v>
      </c>
      <c r="C101" s="6" t="s">
        <v>18</v>
      </c>
      <c r="D101" s="6" t="s">
        <v>942</v>
      </c>
      <c r="E101" s="6" t="s">
        <v>943</v>
      </c>
      <c r="F101" s="6" t="s">
        <v>944</v>
      </c>
      <c r="G101" s="6" t="s">
        <v>603</v>
      </c>
      <c r="H101" s="6" t="s">
        <v>376</v>
      </c>
      <c r="I101" s="6" t="s">
        <v>376</v>
      </c>
      <c r="J101" s="6" t="s">
        <v>221</v>
      </c>
    </row>
    <row r="102" spans="1:10">
      <c r="A102" s="6">
        <v>101</v>
      </c>
      <c r="B102" s="6" t="s">
        <v>599</v>
      </c>
      <c r="C102" s="6" t="s">
        <v>18</v>
      </c>
      <c r="D102" s="6" t="s">
        <v>945</v>
      </c>
      <c r="E102" s="6" t="s">
        <v>946</v>
      </c>
      <c r="F102" s="6" t="s">
        <v>947</v>
      </c>
      <c r="G102" s="6" t="s">
        <v>611</v>
      </c>
      <c r="H102" s="6" t="s">
        <v>948</v>
      </c>
      <c r="I102" s="6" t="s">
        <v>376</v>
      </c>
      <c r="J102" s="6" t="s">
        <v>221</v>
      </c>
    </row>
    <row r="103" spans="1:10">
      <c r="A103" s="6">
        <v>102</v>
      </c>
      <c r="B103" s="6" t="s">
        <v>599</v>
      </c>
      <c r="C103" s="6" t="s">
        <v>18</v>
      </c>
      <c r="D103" s="6" t="s">
        <v>949</v>
      </c>
      <c r="E103" s="6" t="s">
        <v>950</v>
      </c>
      <c r="F103" s="6" t="s">
        <v>951</v>
      </c>
      <c r="G103" s="6" t="s">
        <v>619</v>
      </c>
      <c r="H103" s="6" t="s">
        <v>376</v>
      </c>
      <c r="I103" s="6" t="s">
        <v>818</v>
      </c>
      <c r="J103" s="6" t="s">
        <v>221</v>
      </c>
    </row>
    <row r="104" spans="1:10">
      <c r="A104" s="6">
        <v>103</v>
      </c>
      <c r="B104" s="6" t="s">
        <v>599</v>
      </c>
      <c r="C104" s="6" t="s">
        <v>18</v>
      </c>
      <c r="D104" s="6" t="s">
        <v>952</v>
      </c>
      <c r="E104" s="6" t="s">
        <v>953</v>
      </c>
      <c r="F104" s="6" t="s">
        <v>954</v>
      </c>
      <c r="G104" s="6" t="s">
        <v>806</v>
      </c>
      <c r="H104" s="6" t="s">
        <v>376</v>
      </c>
      <c r="I104" s="6" t="s">
        <v>376</v>
      </c>
      <c r="J104" s="6" t="s">
        <v>221</v>
      </c>
    </row>
    <row r="105" spans="1:10">
      <c r="A105" s="6">
        <v>104</v>
      </c>
      <c r="B105" s="6" t="s">
        <v>599</v>
      </c>
      <c r="C105" s="6" t="s">
        <v>18</v>
      </c>
      <c r="D105" s="6" t="s">
        <v>955</v>
      </c>
      <c r="E105" s="6" t="s">
        <v>956</v>
      </c>
      <c r="F105" s="6" t="s">
        <v>957</v>
      </c>
      <c r="G105" s="6" t="s">
        <v>806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599</v>
      </c>
      <c r="C106" s="6" t="s">
        <v>18</v>
      </c>
      <c r="D106" s="6" t="s">
        <v>958</v>
      </c>
      <c r="E106" s="6" t="s">
        <v>959</v>
      </c>
      <c r="F106" s="6" t="s">
        <v>960</v>
      </c>
      <c r="G106" s="6" t="s">
        <v>806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599</v>
      </c>
      <c r="C107" s="6" t="s">
        <v>18</v>
      </c>
      <c r="D107" s="6" t="s">
        <v>961</v>
      </c>
      <c r="E107" s="6" t="s">
        <v>962</v>
      </c>
      <c r="F107" s="6" t="s">
        <v>963</v>
      </c>
      <c r="G107" s="6" t="s">
        <v>668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599</v>
      </c>
      <c r="C108" s="6" t="s">
        <v>18</v>
      </c>
      <c r="D108" s="6" t="s">
        <v>964</v>
      </c>
      <c r="E108" s="6" t="s">
        <v>965</v>
      </c>
      <c r="F108" s="6" t="s">
        <v>966</v>
      </c>
      <c r="G108" s="6" t="s">
        <v>704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599</v>
      </c>
      <c r="C109" s="6" t="s">
        <v>18</v>
      </c>
      <c r="D109" s="6" t="s">
        <v>967</v>
      </c>
      <c r="E109" s="6" t="s">
        <v>968</v>
      </c>
      <c r="F109" s="6" t="s">
        <v>969</v>
      </c>
      <c r="G109" s="6" t="s">
        <v>970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599</v>
      </c>
      <c r="C110" s="6" t="s">
        <v>18</v>
      </c>
      <c r="D110" s="6" t="s">
        <v>971</v>
      </c>
      <c r="E110" s="6" t="s">
        <v>972</v>
      </c>
      <c r="F110" s="6" t="s">
        <v>973</v>
      </c>
      <c r="G110" s="6" t="s">
        <v>644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599</v>
      </c>
      <c r="C111" s="6" t="s">
        <v>18</v>
      </c>
      <c r="D111" s="6" t="s">
        <v>974</v>
      </c>
      <c r="E111" s="6" t="s">
        <v>975</v>
      </c>
      <c r="F111" s="6" t="s">
        <v>976</v>
      </c>
      <c r="G111" s="6" t="s">
        <v>704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599</v>
      </c>
      <c r="C112" s="6" t="s">
        <v>18</v>
      </c>
      <c r="D112" s="6" t="s">
        <v>977</v>
      </c>
      <c r="E112" s="6" t="s">
        <v>978</v>
      </c>
      <c r="F112" s="6" t="s">
        <v>979</v>
      </c>
      <c r="G112" s="6" t="s">
        <v>704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599</v>
      </c>
      <c r="C113" s="6" t="s">
        <v>18</v>
      </c>
      <c r="D113" s="6" t="s">
        <v>980</v>
      </c>
      <c r="E113" s="6" t="s">
        <v>981</v>
      </c>
      <c r="F113" s="6" t="s">
        <v>982</v>
      </c>
      <c r="G113" s="6" t="s">
        <v>607</v>
      </c>
      <c r="H113" s="6" t="s">
        <v>376</v>
      </c>
      <c r="I113" s="6" t="s">
        <v>376</v>
      </c>
      <c r="J113" s="6" t="s">
        <v>221</v>
      </c>
    </row>
    <row r="114" spans="1:10">
      <c r="A114" s="6">
        <v>113</v>
      </c>
      <c r="B114" s="6" t="s">
        <v>599</v>
      </c>
      <c r="C114" s="6" t="s">
        <v>18</v>
      </c>
      <c r="D114" s="6" t="s">
        <v>983</v>
      </c>
      <c r="E114" s="6" t="s">
        <v>984</v>
      </c>
      <c r="F114" s="6" t="s">
        <v>985</v>
      </c>
      <c r="G114" s="6" t="s">
        <v>607</v>
      </c>
      <c r="H114" s="6" t="s">
        <v>376</v>
      </c>
      <c r="I114" s="6" t="s">
        <v>818</v>
      </c>
      <c r="J114" s="6" t="s">
        <v>221</v>
      </c>
    </row>
    <row r="115" spans="1:10">
      <c r="A115" s="6">
        <v>114</v>
      </c>
      <c r="B115" s="6" t="s">
        <v>599</v>
      </c>
      <c r="C115" s="6" t="s">
        <v>18</v>
      </c>
      <c r="D115" s="6" t="s">
        <v>986</v>
      </c>
      <c r="E115" s="6" t="s">
        <v>987</v>
      </c>
      <c r="F115" s="6" t="s">
        <v>988</v>
      </c>
      <c r="G115" s="6" t="s">
        <v>619</v>
      </c>
      <c r="H115" s="6" t="s">
        <v>376</v>
      </c>
      <c r="I115" s="6" t="s">
        <v>989</v>
      </c>
      <c r="J115" s="6" t="s">
        <v>221</v>
      </c>
    </row>
    <row r="116" spans="1:10">
      <c r="A116" s="6">
        <v>115</v>
      </c>
      <c r="B116" s="6" t="s">
        <v>599</v>
      </c>
      <c r="C116" s="6" t="s">
        <v>18</v>
      </c>
      <c r="D116" s="6" t="s">
        <v>990</v>
      </c>
      <c r="E116" s="6" t="s">
        <v>991</v>
      </c>
      <c r="F116" s="6" t="s">
        <v>992</v>
      </c>
      <c r="G116" s="6" t="s">
        <v>993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599</v>
      </c>
      <c r="C117" s="6" t="s">
        <v>18</v>
      </c>
      <c r="D117" s="6" t="s">
        <v>994</v>
      </c>
      <c r="E117" s="6" t="s">
        <v>995</v>
      </c>
      <c r="F117" s="6" t="s">
        <v>996</v>
      </c>
      <c r="G117" s="6" t="s">
        <v>997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599</v>
      </c>
      <c r="C118" s="6" t="s">
        <v>18</v>
      </c>
      <c r="D118" s="6" t="s">
        <v>998</v>
      </c>
      <c r="E118" s="6" t="s">
        <v>999</v>
      </c>
      <c r="F118" s="6" t="s">
        <v>1000</v>
      </c>
      <c r="G118" s="6" t="s">
        <v>629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599</v>
      </c>
      <c r="C119" s="6" t="s">
        <v>18</v>
      </c>
      <c r="D119" s="6" t="s">
        <v>1001</v>
      </c>
      <c r="E119" s="6" t="s">
        <v>1002</v>
      </c>
      <c r="F119" s="6" t="s">
        <v>1003</v>
      </c>
      <c r="G119" s="6" t="s">
        <v>704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599</v>
      </c>
      <c r="C120" s="6" t="s">
        <v>18</v>
      </c>
      <c r="D120" s="6" t="s">
        <v>1004</v>
      </c>
      <c r="E120" s="6" t="s">
        <v>1005</v>
      </c>
      <c r="F120" s="6" t="s">
        <v>1006</v>
      </c>
      <c r="G120" s="6" t="s">
        <v>704</v>
      </c>
      <c r="H120" s="6" t="s">
        <v>376</v>
      </c>
      <c r="I120" s="6" t="s">
        <v>783</v>
      </c>
      <c r="J120" s="6" t="s">
        <v>221</v>
      </c>
    </row>
    <row r="121" spans="1:10">
      <c r="A121" s="6">
        <v>120</v>
      </c>
      <c r="B121" s="6" t="s">
        <v>599</v>
      </c>
      <c r="C121" s="6" t="s">
        <v>18</v>
      </c>
      <c r="D121" s="6" t="s">
        <v>1007</v>
      </c>
      <c r="E121" s="6" t="s">
        <v>1008</v>
      </c>
      <c r="F121" s="6" t="s">
        <v>1009</v>
      </c>
      <c r="G121" s="6" t="s">
        <v>644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599</v>
      </c>
      <c r="C122" s="6" t="s">
        <v>18</v>
      </c>
      <c r="D122" s="6" t="s">
        <v>1010</v>
      </c>
      <c r="E122" s="6" t="s">
        <v>1011</v>
      </c>
      <c r="F122" s="6" t="s">
        <v>1012</v>
      </c>
      <c r="G122" s="6" t="s">
        <v>810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599</v>
      </c>
      <c r="C123" s="6" t="s">
        <v>18</v>
      </c>
      <c r="D123" s="6" t="s">
        <v>1013</v>
      </c>
      <c r="E123" s="6" t="s">
        <v>1014</v>
      </c>
      <c r="F123" s="6" t="s">
        <v>1015</v>
      </c>
      <c r="G123" s="6" t="s">
        <v>1016</v>
      </c>
      <c r="H123" s="6" t="s">
        <v>1017</v>
      </c>
      <c r="I123" s="6" t="s">
        <v>376</v>
      </c>
      <c r="J123" s="6" t="s">
        <v>221</v>
      </c>
    </row>
    <row r="124" spans="1:10">
      <c r="A124" s="6">
        <v>123</v>
      </c>
      <c r="B124" s="6" t="s">
        <v>599</v>
      </c>
      <c r="C124" s="6" t="s">
        <v>18</v>
      </c>
      <c r="D124" s="6" t="s">
        <v>1018</v>
      </c>
      <c r="E124" s="6" t="s">
        <v>1014</v>
      </c>
      <c r="F124" s="6" t="s">
        <v>1015</v>
      </c>
      <c r="G124" s="6" t="s">
        <v>1019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599</v>
      </c>
      <c r="C125" s="6" t="s">
        <v>18</v>
      </c>
      <c r="D125" s="6" t="s">
        <v>1020</v>
      </c>
      <c r="E125" s="6" t="s">
        <v>1021</v>
      </c>
      <c r="F125" s="6" t="s">
        <v>1022</v>
      </c>
      <c r="G125" s="6" t="s">
        <v>672</v>
      </c>
      <c r="H125" s="6" t="s">
        <v>376</v>
      </c>
      <c r="I125" s="6" t="s">
        <v>1023</v>
      </c>
      <c r="J125" s="6" t="s">
        <v>221</v>
      </c>
    </row>
    <row r="126" spans="1:10">
      <c r="A126" s="6">
        <v>125</v>
      </c>
      <c r="B126" s="6" t="s">
        <v>599</v>
      </c>
      <c r="C126" s="6" t="s">
        <v>18</v>
      </c>
      <c r="D126" s="6" t="s">
        <v>1024</v>
      </c>
      <c r="E126" s="6" t="s">
        <v>1025</v>
      </c>
      <c r="F126" s="6" t="s">
        <v>1026</v>
      </c>
      <c r="G126" s="6" t="s">
        <v>615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599</v>
      </c>
      <c r="C127" s="6" t="s">
        <v>18</v>
      </c>
      <c r="D127" s="6" t="s">
        <v>1027</v>
      </c>
      <c r="E127" s="6" t="s">
        <v>1028</v>
      </c>
      <c r="F127" s="6" t="s">
        <v>1029</v>
      </c>
      <c r="G127" s="6" t="s">
        <v>1030</v>
      </c>
      <c r="H127" s="6" t="s">
        <v>1031</v>
      </c>
      <c r="I127" s="6" t="s">
        <v>376</v>
      </c>
      <c r="J127" s="6" t="s">
        <v>221</v>
      </c>
    </row>
    <row r="128" spans="1:10">
      <c r="A128" s="6">
        <v>127</v>
      </c>
      <c r="B128" s="6" t="s">
        <v>599</v>
      </c>
      <c r="C128" s="6" t="s">
        <v>18</v>
      </c>
      <c r="D128" s="6" t="s">
        <v>1032</v>
      </c>
      <c r="E128" s="6" t="s">
        <v>1033</v>
      </c>
      <c r="F128" s="6" t="s">
        <v>1034</v>
      </c>
      <c r="G128" s="6" t="s">
        <v>704</v>
      </c>
      <c r="H128" s="6" t="s">
        <v>376</v>
      </c>
      <c r="I128" s="6" t="s">
        <v>1035</v>
      </c>
      <c r="J128" s="6" t="s">
        <v>221</v>
      </c>
    </row>
    <row r="129" spans="1:10">
      <c r="A129" s="6">
        <v>128</v>
      </c>
      <c r="B129" s="6" t="s">
        <v>599</v>
      </c>
      <c r="C129" s="6" t="s">
        <v>18</v>
      </c>
      <c r="D129" s="6" t="s">
        <v>1036</v>
      </c>
      <c r="E129" s="6" t="s">
        <v>1037</v>
      </c>
      <c r="F129" s="6" t="s">
        <v>1038</v>
      </c>
      <c r="G129" s="6" t="s">
        <v>806</v>
      </c>
      <c r="H129" s="6" t="s">
        <v>376</v>
      </c>
      <c r="I129" s="6" t="s">
        <v>1039</v>
      </c>
      <c r="J129" s="6" t="s">
        <v>221</v>
      </c>
    </row>
    <row r="130" spans="1:10">
      <c r="A130" s="6">
        <v>129</v>
      </c>
      <c r="B130" s="6" t="s">
        <v>599</v>
      </c>
      <c r="C130" s="6" t="s">
        <v>18</v>
      </c>
      <c r="D130" s="6" t="s">
        <v>1040</v>
      </c>
      <c r="E130" s="6" t="s">
        <v>1041</v>
      </c>
      <c r="F130" s="6" t="s">
        <v>1042</v>
      </c>
      <c r="G130" s="6" t="s">
        <v>668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599</v>
      </c>
      <c r="C131" s="6" t="s">
        <v>18</v>
      </c>
      <c r="D131" s="6" t="s">
        <v>1043</v>
      </c>
      <c r="E131" s="6" t="s">
        <v>1044</v>
      </c>
      <c r="F131" s="6" t="s">
        <v>1045</v>
      </c>
      <c r="G131" s="6" t="s">
        <v>603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599</v>
      </c>
      <c r="C132" s="6" t="s">
        <v>18</v>
      </c>
      <c r="D132" s="6" t="s">
        <v>1046</v>
      </c>
      <c r="E132" s="6" t="s">
        <v>1047</v>
      </c>
      <c r="F132" s="6" t="s">
        <v>1048</v>
      </c>
      <c r="G132" s="6" t="s">
        <v>615</v>
      </c>
      <c r="H132" s="6" t="s">
        <v>376</v>
      </c>
      <c r="I132" s="6" t="s">
        <v>376</v>
      </c>
      <c r="J132" s="6" t="s">
        <v>221</v>
      </c>
    </row>
    <row r="133" spans="1:10">
      <c r="A133" s="6">
        <v>132</v>
      </c>
      <c r="B133" s="6" t="s">
        <v>599</v>
      </c>
      <c r="C133" s="6" t="s">
        <v>18</v>
      </c>
      <c r="D133" s="6" t="s">
        <v>1049</v>
      </c>
      <c r="E133" s="6" t="s">
        <v>1050</v>
      </c>
      <c r="F133" s="6" t="s">
        <v>1051</v>
      </c>
      <c r="G133" s="6" t="s">
        <v>619</v>
      </c>
      <c r="H133" s="6" t="s">
        <v>1052</v>
      </c>
      <c r="I133" s="6" t="s">
        <v>376</v>
      </c>
      <c r="J133" s="6" t="s">
        <v>221</v>
      </c>
    </row>
    <row r="134" spans="1:10">
      <c r="A134" s="6">
        <v>133</v>
      </c>
      <c r="B134" s="6" t="s">
        <v>599</v>
      </c>
      <c r="C134" s="6" t="s">
        <v>18</v>
      </c>
      <c r="D134" s="6" t="s">
        <v>1053</v>
      </c>
      <c r="E134" s="6" t="s">
        <v>1054</v>
      </c>
      <c r="F134" s="6" t="s">
        <v>1055</v>
      </c>
      <c r="G134" s="6" t="s">
        <v>633</v>
      </c>
      <c r="H134" s="6" t="s">
        <v>376</v>
      </c>
      <c r="I134" s="6" t="s">
        <v>783</v>
      </c>
      <c r="J134" s="6" t="s">
        <v>221</v>
      </c>
    </row>
    <row r="135" spans="1:10">
      <c r="A135" s="6">
        <v>134</v>
      </c>
      <c r="B135" s="6" t="s">
        <v>599</v>
      </c>
      <c r="C135" s="6" t="s">
        <v>18</v>
      </c>
      <c r="D135" s="6" t="s">
        <v>1056</v>
      </c>
      <c r="E135" s="6" t="s">
        <v>1057</v>
      </c>
      <c r="F135" s="6" t="s">
        <v>1058</v>
      </c>
      <c r="G135" s="6" t="s">
        <v>607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599</v>
      </c>
      <c r="C136" s="6" t="s">
        <v>18</v>
      </c>
      <c r="D136" s="6" t="s">
        <v>1059</v>
      </c>
      <c r="E136" s="6" t="s">
        <v>1060</v>
      </c>
      <c r="F136" s="6" t="s">
        <v>1061</v>
      </c>
      <c r="G136" s="6" t="s">
        <v>615</v>
      </c>
      <c r="H136" s="6" t="s">
        <v>376</v>
      </c>
      <c r="I136" s="6" t="s">
        <v>1035</v>
      </c>
      <c r="J136" s="6" t="s">
        <v>221</v>
      </c>
    </row>
    <row r="137" spans="1:10">
      <c r="A137" s="6">
        <v>136</v>
      </c>
      <c r="B137" s="6" t="s">
        <v>599</v>
      </c>
      <c r="C137" s="6" t="s">
        <v>18</v>
      </c>
      <c r="D137" s="6" t="s">
        <v>1062</v>
      </c>
      <c r="E137" s="6" t="s">
        <v>1063</v>
      </c>
      <c r="F137" s="6" t="s">
        <v>1064</v>
      </c>
      <c r="G137" s="6" t="s">
        <v>615</v>
      </c>
      <c r="H137" s="6" t="s">
        <v>1065</v>
      </c>
      <c r="I137" s="6" t="s">
        <v>376</v>
      </c>
      <c r="J137" s="6" t="s">
        <v>221</v>
      </c>
    </row>
    <row r="138" spans="1:10">
      <c r="A138" s="6">
        <v>137</v>
      </c>
      <c r="B138" s="6" t="s">
        <v>599</v>
      </c>
      <c r="C138" s="6" t="s">
        <v>18</v>
      </c>
      <c r="D138" s="6" t="s">
        <v>1066</v>
      </c>
      <c r="E138" s="6" t="s">
        <v>1067</v>
      </c>
      <c r="F138" s="6" t="s">
        <v>1068</v>
      </c>
      <c r="G138" s="6" t="s">
        <v>683</v>
      </c>
      <c r="H138" s="6" t="s">
        <v>376</v>
      </c>
      <c r="I138" s="6" t="s">
        <v>376</v>
      </c>
      <c r="J138" s="6" t="s">
        <v>221</v>
      </c>
    </row>
    <row r="139" spans="1:10">
      <c r="A139" s="6">
        <v>138</v>
      </c>
      <c r="B139" s="6" t="s">
        <v>599</v>
      </c>
      <c r="C139" s="6" t="s">
        <v>18</v>
      </c>
      <c r="D139" s="6" t="s">
        <v>1069</v>
      </c>
      <c r="E139" s="6" t="s">
        <v>1070</v>
      </c>
      <c r="F139" s="6" t="s">
        <v>1071</v>
      </c>
      <c r="G139" s="6" t="s">
        <v>1072</v>
      </c>
      <c r="H139" s="6" t="s">
        <v>1073</v>
      </c>
      <c r="I139" s="6" t="s">
        <v>376</v>
      </c>
      <c r="J139" s="6" t="s">
        <v>221</v>
      </c>
    </row>
    <row r="140" spans="1:10">
      <c r="A140" s="6">
        <v>139</v>
      </c>
      <c r="B140" s="6" t="s">
        <v>599</v>
      </c>
      <c r="C140" s="6" t="s">
        <v>18</v>
      </c>
      <c r="D140" s="6" t="s">
        <v>1074</v>
      </c>
      <c r="E140" s="6" t="s">
        <v>1075</v>
      </c>
      <c r="F140" s="6" t="s">
        <v>1076</v>
      </c>
      <c r="G140" s="6" t="s">
        <v>1077</v>
      </c>
      <c r="H140" s="6" t="s">
        <v>376</v>
      </c>
      <c r="I140" s="6" t="s">
        <v>376</v>
      </c>
      <c r="J140" s="6" t="s">
        <v>221</v>
      </c>
    </row>
    <row r="141" spans="1:10">
      <c r="A141" s="6">
        <v>140</v>
      </c>
      <c r="B141" s="6" t="s">
        <v>599</v>
      </c>
      <c r="C141" s="6" t="s">
        <v>18</v>
      </c>
      <c r="D141" s="6" t="s">
        <v>1078</v>
      </c>
      <c r="E141" s="6" t="s">
        <v>1079</v>
      </c>
      <c r="F141" s="6" t="s">
        <v>1080</v>
      </c>
      <c r="G141" s="6" t="s">
        <v>615</v>
      </c>
      <c r="H141" s="6" t="s">
        <v>1081</v>
      </c>
      <c r="I141" s="6" t="s">
        <v>1082</v>
      </c>
      <c r="J141" s="6" t="s">
        <v>221</v>
      </c>
    </row>
    <row r="142" spans="1:10">
      <c r="A142" s="6">
        <v>141</v>
      </c>
      <c r="B142" s="6" t="s">
        <v>599</v>
      </c>
      <c r="C142" s="6" t="s">
        <v>18</v>
      </c>
      <c r="D142" s="6" t="s">
        <v>1083</v>
      </c>
      <c r="E142" s="6" t="s">
        <v>1084</v>
      </c>
      <c r="F142" s="6" t="s">
        <v>1085</v>
      </c>
      <c r="G142" s="6" t="s">
        <v>644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599</v>
      </c>
      <c r="C143" s="6" t="s">
        <v>18</v>
      </c>
      <c r="D143" s="6" t="s">
        <v>1086</v>
      </c>
      <c r="E143" s="6" t="s">
        <v>1087</v>
      </c>
      <c r="F143" s="6" t="s">
        <v>1088</v>
      </c>
      <c r="G143" s="6" t="s">
        <v>611</v>
      </c>
      <c r="H143" s="6" t="s">
        <v>376</v>
      </c>
      <c r="I143" s="6" t="s">
        <v>1089</v>
      </c>
      <c r="J143" s="6" t="s">
        <v>221</v>
      </c>
    </row>
    <row r="144" spans="1:10">
      <c r="A144" s="6">
        <v>143</v>
      </c>
      <c r="B144" s="6" t="s">
        <v>599</v>
      </c>
      <c r="C144" s="6" t="s">
        <v>18</v>
      </c>
      <c r="D144" s="6" t="s">
        <v>1090</v>
      </c>
      <c r="E144" s="6" t="s">
        <v>1091</v>
      </c>
      <c r="F144" s="6" t="s">
        <v>1092</v>
      </c>
      <c r="G144" s="6" t="s">
        <v>683</v>
      </c>
      <c r="H144" s="6" t="s">
        <v>376</v>
      </c>
      <c r="I144" s="6" t="s">
        <v>1093</v>
      </c>
      <c r="J144" s="6" t="s">
        <v>221</v>
      </c>
    </row>
    <row r="145" spans="1:10">
      <c r="A145" s="6">
        <v>144</v>
      </c>
      <c r="B145" s="6" t="s">
        <v>599</v>
      </c>
      <c r="C145" s="6" t="s">
        <v>18</v>
      </c>
      <c r="D145" s="6" t="s">
        <v>1094</v>
      </c>
      <c r="E145" s="6" t="s">
        <v>1095</v>
      </c>
      <c r="F145" s="6" t="s">
        <v>1096</v>
      </c>
      <c r="G145" s="6" t="s">
        <v>611</v>
      </c>
      <c r="H145" s="6" t="s">
        <v>376</v>
      </c>
      <c r="I145" s="6" t="s">
        <v>1097</v>
      </c>
      <c r="J145" s="6" t="s">
        <v>221</v>
      </c>
    </row>
    <row r="146" spans="1:10">
      <c r="A146" s="6">
        <v>145</v>
      </c>
      <c r="B146" s="6" t="s">
        <v>599</v>
      </c>
      <c r="C146" s="6" t="s">
        <v>18</v>
      </c>
      <c r="D146" s="6" t="s">
        <v>1098</v>
      </c>
      <c r="E146" s="6" t="s">
        <v>1095</v>
      </c>
      <c r="F146" s="6" t="s">
        <v>1096</v>
      </c>
      <c r="G146" s="6" t="s">
        <v>1099</v>
      </c>
      <c r="H146" s="6" t="s">
        <v>376</v>
      </c>
      <c r="I146" s="6" t="s">
        <v>376</v>
      </c>
      <c r="J146" s="6" t="s">
        <v>221</v>
      </c>
    </row>
    <row r="147" spans="1:10">
      <c r="A147" s="6">
        <v>146</v>
      </c>
      <c r="B147" s="6" t="s">
        <v>599</v>
      </c>
      <c r="C147" s="6" t="s">
        <v>18</v>
      </c>
      <c r="D147" s="6" t="s">
        <v>1100</v>
      </c>
      <c r="E147" s="6" t="s">
        <v>1101</v>
      </c>
      <c r="F147" s="6" t="s">
        <v>1102</v>
      </c>
      <c r="G147" s="6" t="s">
        <v>704</v>
      </c>
      <c r="H147" s="6" t="s">
        <v>376</v>
      </c>
      <c r="I147" s="6" t="s">
        <v>818</v>
      </c>
      <c r="J147" s="6" t="s">
        <v>221</v>
      </c>
    </row>
    <row r="148" spans="1:10">
      <c r="A148" s="6">
        <v>147</v>
      </c>
      <c r="B148" s="6" t="s">
        <v>599</v>
      </c>
      <c r="C148" s="6" t="s">
        <v>18</v>
      </c>
      <c r="D148" s="6" t="s">
        <v>1103</v>
      </c>
      <c r="E148" s="6" t="s">
        <v>1104</v>
      </c>
      <c r="F148" s="6" t="s">
        <v>1105</v>
      </c>
      <c r="G148" s="6" t="s">
        <v>615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599</v>
      </c>
      <c r="C149" s="6" t="s">
        <v>18</v>
      </c>
      <c r="D149" s="6" t="s">
        <v>1106</v>
      </c>
      <c r="E149" s="6" t="s">
        <v>1107</v>
      </c>
      <c r="F149" s="6" t="s">
        <v>1108</v>
      </c>
      <c r="G149" s="6" t="s">
        <v>814</v>
      </c>
      <c r="H149" s="6" t="s">
        <v>376</v>
      </c>
      <c r="I149" s="6" t="s">
        <v>376</v>
      </c>
      <c r="J149" s="6" t="s">
        <v>221</v>
      </c>
    </row>
    <row r="150" spans="1:10">
      <c r="A150" s="6">
        <v>149</v>
      </c>
      <c r="B150" s="6" t="s">
        <v>599</v>
      </c>
      <c r="C150" s="6" t="s">
        <v>18</v>
      </c>
      <c r="D150" s="6" t="s">
        <v>1109</v>
      </c>
      <c r="E150" s="6" t="s">
        <v>1110</v>
      </c>
      <c r="F150" s="6" t="s">
        <v>1111</v>
      </c>
      <c r="G150" s="6" t="s">
        <v>704</v>
      </c>
      <c r="H150" s="6" t="s">
        <v>376</v>
      </c>
      <c r="I150" s="6" t="s">
        <v>1112</v>
      </c>
      <c r="J150" s="6" t="s">
        <v>221</v>
      </c>
    </row>
    <row r="151" spans="1:10">
      <c r="A151" s="6">
        <v>150</v>
      </c>
      <c r="B151" s="6" t="s">
        <v>599</v>
      </c>
      <c r="C151" s="6" t="s">
        <v>18</v>
      </c>
      <c r="D151" s="6" t="s">
        <v>1113</v>
      </c>
      <c r="E151" s="6" t="s">
        <v>1114</v>
      </c>
      <c r="F151" s="6" t="s">
        <v>1115</v>
      </c>
      <c r="G151" s="6" t="s">
        <v>644</v>
      </c>
      <c r="H151" s="6" t="s">
        <v>376</v>
      </c>
      <c r="I151" s="6" t="s">
        <v>1116</v>
      </c>
      <c r="J151" s="6" t="s">
        <v>221</v>
      </c>
    </row>
    <row r="152" spans="1:10">
      <c r="A152" s="6">
        <v>151</v>
      </c>
      <c r="B152" s="6" t="s">
        <v>599</v>
      </c>
      <c r="C152" s="6" t="s">
        <v>18</v>
      </c>
      <c r="D152" s="6" t="s">
        <v>1117</v>
      </c>
      <c r="E152" s="6" t="s">
        <v>1118</v>
      </c>
      <c r="F152" s="6" t="s">
        <v>1119</v>
      </c>
      <c r="G152" s="6" t="s">
        <v>644</v>
      </c>
      <c r="H152" s="6" t="s">
        <v>376</v>
      </c>
      <c r="I152" s="6" t="s">
        <v>376</v>
      </c>
      <c r="J152" s="6" t="s">
        <v>221</v>
      </c>
    </row>
    <row r="153" spans="1:10">
      <c r="A153" s="6">
        <v>152</v>
      </c>
      <c r="B153" s="6" t="s">
        <v>599</v>
      </c>
      <c r="C153" s="6" t="s">
        <v>18</v>
      </c>
      <c r="D153" s="6" t="s">
        <v>1120</v>
      </c>
      <c r="E153" s="6" t="s">
        <v>1121</v>
      </c>
      <c r="F153" s="6" t="s">
        <v>1122</v>
      </c>
      <c r="G153" s="6" t="s">
        <v>633</v>
      </c>
      <c r="H153" s="6" t="s">
        <v>376</v>
      </c>
      <c r="I153" s="6" t="s">
        <v>818</v>
      </c>
      <c r="J153" s="6" t="s">
        <v>221</v>
      </c>
    </row>
    <row r="154" spans="1:10">
      <c r="A154" s="6">
        <v>153</v>
      </c>
      <c r="B154" s="6" t="s">
        <v>599</v>
      </c>
      <c r="C154" s="6" t="s">
        <v>18</v>
      </c>
      <c r="D154" s="6" t="s">
        <v>1123</v>
      </c>
      <c r="E154" s="6" t="s">
        <v>1124</v>
      </c>
      <c r="F154" s="6" t="s">
        <v>1125</v>
      </c>
      <c r="G154" s="6" t="s">
        <v>644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599</v>
      </c>
      <c r="C155" s="6" t="s">
        <v>18</v>
      </c>
      <c r="D155" s="6" t="s">
        <v>1126</v>
      </c>
      <c r="E155" s="6" t="s">
        <v>1127</v>
      </c>
      <c r="F155" s="6" t="s">
        <v>1128</v>
      </c>
      <c r="G155" s="6" t="s">
        <v>615</v>
      </c>
      <c r="H155" s="6" t="s">
        <v>376</v>
      </c>
      <c r="I155" s="6" t="s">
        <v>1129</v>
      </c>
      <c r="J155" s="6" t="s">
        <v>221</v>
      </c>
    </row>
    <row r="156" spans="1:10">
      <c r="A156" s="6">
        <v>155</v>
      </c>
      <c r="B156" s="6" t="s">
        <v>599</v>
      </c>
      <c r="C156" s="6" t="s">
        <v>18</v>
      </c>
      <c r="D156" s="6" t="s">
        <v>1130</v>
      </c>
      <c r="E156" s="6" t="s">
        <v>1131</v>
      </c>
      <c r="F156" s="6" t="s">
        <v>1132</v>
      </c>
      <c r="G156" s="6" t="s">
        <v>644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599</v>
      </c>
      <c r="C157" s="6" t="s">
        <v>18</v>
      </c>
      <c r="D157" s="6" t="s">
        <v>1133</v>
      </c>
      <c r="E157" s="6" t="s">
        <v>1134</v>
      </c>
      <c r="F157" s="6" t="s">
        <v>1135</v>
      </c>
      <c r="G157" s="6" t="s">
        <v>615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599</v>
      </c>
      <c r="C158" s="6" t="s">
        <v>18</v>
      </c>
      <c r="D158" s="6" t="s">
        <v>1136</v>
      </c>
      <c r="E158" s="6" t="s">
        <v>1137</v>
      </c>
      <c r="F158" s="6" t="s">
        <v>1138</v>
      </c>
      <c r="G158" s="6" t="s">
        <v>615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599</v>
      </c>
      <c r="C159" s="6" t="s">
        <v>18</v>
      </c>
      <c r="D159" s="6" t="s">
        <v>1139</v>
      </c>
      <c r="E159" s="6" t="s">
        <v>1140</v>
      </c>
      <c r="F159" s="6" t="s">
        <v>1141</v>
      </c>
      <c r="G159" s="6" t="s">
        <v>607</v>
      </c>
      <c r="H159" s="6" t="s">
        <v>376</v>
      </c>
      <c r="I159" s="6" t="s">
        <v>1142</v>
      </c>
      <c r="J159" s="6" t="s">
        <v>221</v>
      </c>
    </row>
    <row r="160" spans="1:10">
      <c r="A160" s="6">
        <v>159</v>
      </c>
      <c r="B160" s="6" t="s">
        <v>599</v>
      </c>
      <c r="C160" s="6" t="s">
        <v>18</v>
      </c>
      <c r="D160" s="6" t="s">
        <v>1143</v>
      </c>
      <c r="E160" s="6" t="s">
        <v>1144</v>
      </c>
      <c r="F160" s="6" t="s">
        <v>1145</v>
      </c>
      <c r="G160" s="6" t="s">
        <v>1099</v>
      </c>
      <c r="H160" s="6" t="s">
        <v>376</v>
      </c>
      <c r="I160" s="6" t="s">
        <v>376</v>
      </c>
      <c r="J160" s="6" t="s">
        <v>221</v>
      </c>
    </row>
    <row r="161" spans="1:10">
      <c r="A161" s="6">
        <v>160</v>
      </c>
      <c r="B161" s="6" t="s">
        <v>599</v>
      </c>
      <c r="C161" s="6" t="s">
        <v>18</v>
      </c>
      <c r="D161" s="6" t="s">
        <v>1146</v>
      </c>
      <c r="E161" s="6" t="s">
        <v>1147</v>
      </c>
      <c r="F161" s="6" t="s">
        <v>1148</v>
      </c>
      <c r="G161" s="6" t="s">
        <v>810</v>
      </c>
      <c r="H161" s="6" t="s">
        <v>376</v>
      </c>
      <c r="I161" s="6" t="s">
        <v>818</v>
      </c>
      <c r="J161" s="6" t="s">
        <v>221</v>
      </c>
    </row>
    <row r="162" spans="1:10">
      <c r="A162" s="6">
        <v>161</v>
      </c>
      <c r="B162" s="6" t="s">
        <v>599</v>
      </c>
      <c r="C162" s="6" t="s">
        <v>18</v>
      </c>
      <c r="D162" s="6" t="s">
        <v>1149</v>
      </c>
      <c r="E162" s="6" t="s">
        <v>1150</v>
      </c>
      <c r="F162" s="6" t="s">
        <v>1151</v>
      </c>
      <c r="G162" s="6" t="s">
        <v>619</v>
      </c>
      <c r="H162" s="6" t="s">
        <v>376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599</v>
      </c>
      <c r="C163" s="6" t="s">
        <v>18</v>
      </c>
      <c r="D163" s="6" t="s">
        <v>1152</v>
      </c>
      <c r="E163" s="6" t="s">
        <v>1153</v>
      </c>
      <c r="F163" s="6" t="s">
        <v>1154</v>
      </c>
      <c r="G163" s="6" t="s">
        <v>970</v>
      </c>
      <c r="H163" s="6" t="s">
        <v>1155</v>
      </c>
      <c r="I163" s="6" t="s">
        <v>376</v>
      </c>
      <c r="J163" s="6" t="s">
        <v>221</v>
      </c>
    </row>
    <row r="164" spans="1:10">
      <c r="A164" s="6">
        <v>163</v>
      </c>
      <c r="B164" s="6" t="s">
        <v>599</v>
      </c>
      <c r="C164" s="6" t="s">
        <v>18</v>
      </c>
      <c r="D164" s="6" t="s">
        <v>1156</v>
      </c>
      <c r="E164" s="6" t="s">
        <v>1157</v>
      </c>
      <c r="F164" s="6" t="s">
        <v>1158</v>
      </c>
      <c r="G164" s="6" t="s">
        <v>767</v>
      </c>
      <c r="H164" s="6" t="s">
        <v>376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599</v>
      </c>
      <c r="C165" s="6" t="s">
        <v>18</v>
      </c>
      <c r="D165" s="6" t="s">
        <v>1159</v>
      </c>
      <c r="E165" s="6" t="s">
        <v>1160</v>
      </c>
      <c r="F165" s="6" t="s">
        <v>1161</v>
      </c>
      <c r="G165" s="6" t="s">
        <v>644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599</v>
      </c>
      <c r="C166" s="6" t="s">
        <v>18</v>
      </c>
      <c r="D166" s="6" t="s">
        <v>1162</v>
      </c>
      <c r="E166" s="6" t="s">
        <v>1163</v>
      </c>
      <c r="F166" s="6" t="s">
        <v>1164</v>
      </c>
      <c r="G166" s="6" t="s">
        <v>767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599</v>
      </c>
      <c r="C167" s="6" t="s">
        <v>18</v>
      </c>
      <c r="D167" s="6" t="s">
        <v>1165</v>
      </c>
      <c r="E167" s="6" t="s">
        <v>1166</v>
      </c>
      <c r="F167" s="6" t="s">
        <v>1167</v>
      </c>
      <c r="G167" s="6" t="s">
        <v>629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599</v>
      </c>
      <c r="C168" s="6" t="s">
        <v>18</v>
      </c>
      <c r="D168" s="6" t="s">
        <v>1168</v>
      </c>
      <c r="E168" s="6" t="s">
        <v>1169</v>
      </c>
      <c r="F168" s="6" t="s">
        <v>1170</v>
      </c>
      <c r="G168" s="6" t="s">
        <v>806</v>
      </c>
      <c r="H168" s="6" t="s">
        <v>376</v>
      </c>
      <c r="I168" s="6" t="s">
        <v>376</v>
      </c>
      <c r="J168" s="6" t="s">
        <v>221</v>
      </c>
    </row>
    <row r="169" spans="1:10">
      <c r="A169" s="6">
        <v>168</v>
      </c>
      <c r="B169" s="6" t="s">
        <v>599</v>
      </c>
      <c r="C169" s="6" t="s">
        <v>18</v>
      </c>
      <c r="D169" s="6" t="s">
        <v>1171</v>
      </c>
      <c r="E169" s="6" t="s">
        <v>1172</v>
      </c>
      <c r="F169" s="6" t="s">
        <v>1173</v>
      </c>
      <c r="G169" s="6" t="s">
        <v>683</v>
      </c>
      <c r="H169" s="6" t="s">
        <v>376</v>
      </c>
      <c r="I169" s="6" t="s">
        <v>1174</v>
      </c>
      <c r="J169" s="6" t="s">
        <v>221</v>
      </c>
    </row>
    <row r="170" spans="1:10">
      <c r="A170" s="6">
        <v>169</v>
      </c>
      <c r="B170" s="6" t="s">
        <v>599</v>
      </c>
      <c r="C170" s="6" t="s">
        <v>18</v>
      </c>
      <c r="D170" s="6" t="s">
        <v>1175</v>
      </c>
      <c r="E170" s="6" t="s">
        <v>1176</v>
      </c>
      <c r="F170" s="6" t="s">
        <v>1177</v>
      </c>
      <c r="G170" s="6" t="s">
        <v>1099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599</v>
      </c>
      <c r="C171" s="6" t="s">
        <v>18</v>
      </c>
      <c r="D171" s="6" t="s">
        <v>1178</v>
      </c>
      <c r="E171" s="6" t="s">
        <v>1179</v>
      </c>
      <c r="F171" s="6" t="s">
        <v>1180</v>
      </c>
      <c r="G171" s="6" t="s">
        <v>970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599</v>
      </c>
      <c r="C172" s="6" t="s">
        <v>18</v>
      </c>
      <c r="D172" s="6" t="s">
        <v>1181</v>
      </c>
      <c r="E172" s="6" t="s">
        <v>1182</v>
      </c>
      <c r="F172" s="6" t="s">
        <v>1183</v>
      </c>
      <c r="G172" s="6" t="s">
        <v>683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599</v>
      </c>
      <c r="C173" s="6" t="s">
        <v>18</v>
      </c>
      <c r="D173" s="6" t="s">
        <v>1184</v>
      </c>
      <c r="E173" s="6" t="s">
        <v>1185</v>
      </c>
      <c r="F173" s="6" t="s">
        <v>1186</v>
      </c>
      <c r="G173" s="6" t="s">
        <v>810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599</v>
      </c>
      <c r="C174" s="6" t="s">
        <v>18</v>
      </c>
      <c r="D174" s="6" t="s">
        <v>1187</v>
      </c>
      <c r="E174" s="6" t="s">
        <v>1188</v>
      </c>
      <c r="F174" s="6" t="s">
        <v>1189</v>
      </c>
      <c r="G174" s="6" t="s">
        <v>607</v>
      </c>
      <c r="H174" s="6" t="s">
        <v>376</v>
      </c>
      <c r="I174" s="6" t="s">
        <v>1190</v>
      </c>
      <c r="J174" s="6" t="s">
        <v>221</v>
      </c>
    </row>
    <row r="175" spans="1:10">
      <c r="A175" s="6">
        <v>174</v>
      </c>
      <c r="B175" s="6" t="s">
        <v>599</v>
      </c>
      <c r="C175" s="6" t="s">
        <v>18</v>
      </c>
      <c r="D175" s="6" t="s">
        <v>1191</v>
      </c>
      <c r="E175" s="6" t="s">
        <v>1192</v>
      </c>
      <c r="F175" s="6" t="s">
        <v>1193</v>
      </c>
      <c r="G175" s="6" t="s">
        <v>1194</v>
      </c>
      <c r="H175" s="6" t="s">
        <v>376</v>
      </c>
      <c r="I175" s="6" t="s">
        <v>376</v>
      </c>
      <c r="J175" s="6" t="s">
        <v>221</v>
      </c>
    </row>
    <row r="176" spans="1:10">
      <c r="A176" s="6">
        <v>175</v>
      </c>
      <c r="B176" s="6" t="s">
        <v>599</v>
      </c>
      <c r="C176" s="6" t="s">
        <v>18</v>
      </c>
      <c r="D176" s="6" t="s">
        <v>1195</v>
      </c>
      <c r="E176" s="6" t="s">
        <v>1196</v>
      </c>
      <c r="F176" s="6" t="s">
        <v>1197</v>
      </c>
      <c r="G176" s="6" t="s">
        <v>607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599</v>
      </c>
      <c r="C177" s="6" t="s">
        <v>18</v>
      </c>
      <c r="D177" s="6" t="s">
        <v>1198</v>
      </c>
      <c r="E177" s="6" t="s">
        <v>1199</v>
      </c>
      <c r="F177" s="6" t="s">
        <v>1200</v>
      </c>
      <c r="G177" s="6" t="s">
        <v>607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599</v>
      </c>
      <c r="C178" s="6" t="s">
        <v>18</v>
      </c>
      <c r="D178" s="6" t="s">
        <v>1201</v>
      </c>
      <c r="E178" s="6" t="s">
        <v>1202</v>
      </c>
      <c r="F178" s="6" t="s">
        <v>1203</v>
      </c>
      <c r="G178" s="6" t="s">
        <v>668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599</v>
      </c>
      <c r="C179" s="6" t="s">
        <v>18</v>
      </c>
      <c r="D179" s="6" t="s">
        <v>1204</v>
      </c>
      <c r="E179" s="6" t="s">
        <v>1205</v>
      </c>
      <c r="F179" s="6" t="s">
        <v>1206</v>
      </c>
      <c r="G179" s="6" t="s">
        <v>1099</v>
      </c>
      <c r="H179" s="6" t="s">
        <v>376</v>
      </c>
      <c r="I179" s="6" t="s">
        <v>376</v>
      </c>
      <c r="J179" s="6" t="s">
        <v>221</v>
      </c>
    </row>
    <row r="180" spans="1:10">
      <c r="A180" s="6">
        <v>179</v>
      </c>
      <c r="B180" s="6" t="s">
        <v>599</v>
      </c>
      <c r="C180" s="6" t="s">
        <v>18</v>
      </c>
      <c r="D180" s="6" t="s">
        <v>1207</v>
      </c>
      <c r="E180" s="6" t="s">
        <v>1208</v>
      </c>
      <c r="F180" s="6" t="s">
        <v>1209</v>
      </c>
      <c r="G180" s="6" t="s">
        <v>619</v>
      </c>
      <c r="H180" s="6" t="s">
        <v>376</v>
      </c>
      <c r="I180" s="6" t="s">
        <v>376</v>
      </c>
      <c r="J180" s="6" t="s">
        <v>221</v>
      </c>
    </row>
    <row r="181" spans="1:10">
      <c r="A181" s="6">
        <v>180</v>
      </c>
      <c r="B181" s="6" t="s">
        <v>599</v>
      </c>
      <c r="C181" s="6" t="s">
        <v>18</v>
      </c>
      <c r="D181" s="6" t="s">
        <v>1210</v>
      </c>
      <c r="E181" s="6" t="s">
        <v>1211</v>
      </c>
      <c r="F181" s="6" t="s">
        <v>1212</v>
      </c>
      <c r="G181" s="6" t="s">
        <v>644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599</v>
      </c>
      <c r="C182" s="6" t="s">
        <v>18</v>
      </c>
      <c r="D182" s="6" t="s">
        <v>1213</v>
      </c>
      <c r="E182" s="6" t="s">
        <v>1214</v>
      </c>
      <c r="F182" s="6" t="s">
        <v>1215</v>
      </c>
      <c r="G182" s="6" t="s">
        <v>806</v>
      </c>
      <c r="H182" s="6" t="s">
        <v>376</v>
      </c>
      <c r="I182" s="6" t="s">
        <v>1216</v>
      </c>
      <c r="J182" s="6" t="s">
        <v>221</v>
      </c>
    </row>
    <row r="183" spans="1:10">
      <c r="A183" s="6">
        <v>182</v>
      </c>
      <c r="B183" s="6" t="s">
        <v>599</v>
      </c>
      <c r="C183" s="6" t="s">
        <v>18</v>
      </c>
      <c r="D183" s="6" t="s">
        <v>1217</v>
      </c>
      <c r="E183" s="6" t="s">
        <v>1218</v>
      </c>
      <c r="F183" s="6" t="s">
        <v>1219</v>
      </c>
      <c r="G183" s="6" t="s">
        <v>704</v>
      </c>
      <c r="H183" s="6" t="s">
        <v>376</v>
      </c>
      <c r="I183" s="6" t="s">
        <v>376</v>
      </c>
      <c r="J183" s="6" t="s">
        <v>221</v>
      </c>
    </row>
    <row r="184" spans="1:10">
      <c r="A184" s="6">
        <v>183</v>
      </c>
      <c r="B184" s="6" t="s">
        <v>599</v>
      </c>
      <c r="C184" s="6" t="s">
        <v>18</v>
      </c>
      <c r="D184" s="6" t="s">
        <v>1220</v>
      </c>
      <c r="E184" s="6" t="s">
        <v>1221</v>
      </c>
      <c r="F184" s="6" t="s">
        <v>1222</v>
      </c>
      <c r="G184" s="6" t="s">
        <v>806</v>
      </c>
      <c r="H184" s="6" t="s">
        <v>376</v>
      </c>
      <c r="I184" s="6" t="s">
        <v>376</v>
      </c>
      <c r="J184" s="6" t="s">
        <v>221</v>
      </c>
    </row>
    <row r="185" spans="1:10">
      <c r="A185" s="6">
        <v>184</v>
      </c>
      <c r="B185" s="6" t="s">
        <v>599</v>
      </c>
      <c r="C185" s="6" t="s">
        <v>18</v>
      </c>
      <c r="D185" s="6" t="s">
        <v>1223</v>
      </c>
      <c r="E185" s="6" t="s">
        <v>1224</v>
      </c>
      <c r="F185" s="6" t="s">
        <v>1225</v>
      </c>
      <c r="G185" s="6" t="s">
        <v>615</v>
      </c>
      <c r="H185" s="6" t="s">
        <v>376</v>
      </c>
      <c r="I185" s="6" t="s">
        <v>376</v>
      </c>
      <c r="J185" s="6" t="s">
        <v>221</v>
      </c>
    </row>
    <row r="186" spans="1:10">
      <c r="A186" s="6">
        <v>185</v>
      </c>
      <c r="B186" s="6" t="s">
        <v>599</v>
      </c>
      <c r="C186" s="6" t="s">
        <v>18</v>
      </c>
      <c r="D186" s="6" t="s">
        <v>1226</v>
      </c>
      <c r="E186" s="6" t="s">
        <v>1224</v>
      </c>
      <c r="F186" s="6" t="s">
        <v>1225</v>
      </c>
      <c r="G186" s="6" t="s">
        <v>633</v>
      </c>
      <c r="H186" s="6" t="s">
        <v>376</v>
      </c>
      <c r="I186" s="6" t="s">
        <v>376</v>
      </c>
      <c r="J186" s="6" t="s">
        <v>221</v>
      </c>
    </row>
    <row r="187" spans="1:10">
      <c r="A187" s="6">
        <v>186</v>
      </c>
      <c r="B187" s="6" t="s">
        <v>599</v>
      </c>
      <c r="C187" s="6" t="s">
        <v>18</v>
      </c>
      <c r="D187" s="6" t="s">
        <v>1227</v>
      </c>
      <c r="E187" s="6" t="s">
        <v>1228</v>
      </c>
      <c r="F187" s="6" t="s">
        <v>1225</v>
      </c>
      <c r="G187" s="6" t="s">
        <v>683</v>
      </c>
      <c r="H187" s="6" t="s">
        <v>376</v>
      </c>
      <c r="I187" s="6" t="s">
        <v>1229</v>
      </c>
      <c r="J187" s="6" t="s">
        <v>221</v>
      </c>
    </row>
    <row r="188" spans="1:10">
      <c r="A188" s="6">
        <v>187</v>
      </c>
      <c r="B188" s="6" t="s">
        <v>599</v>
      </c>
      <c r="C188" s="6" t="s">
        <v>18</v>
      </c>
      <c r="D188" s="6" t="s">
        <v>1230</v>
      </c>
      <c r="E188" s="6" t="s">
        <v>1231</v>
      </c>
      <c r="F188" s="6" t="s">
        <v>1232</v>
      </c>
      <c r="G188" s="6" t="s">
        <v>603</v>
      </c>
      <c r="H188" s="6" t="s">
        <v>376</v>
      </c>
      <c r="I188" s="6" t="s">
        <v>376</v>
      </c>
      <c r="J188" s="6" t="s">
        <v>221</v>
      </c>
    </row>
    <row r="189" spans="1:10">
      <c r="A189" s="6">
        <v>188</v>
      </c>
      <c r="B189" s="6" t="s">
        <v>599</v>
      </c>
      <c r="C189" s="6" t="s">
        <v>18</v>
      </c>
      <c r="D189" s="6" t="s">
        <v>1233</v>
      </c>
      <c r="E189" s="6" t="s">
        <v>1234</v>
      </c>
      <c r="F189" s="6" t="s">
        <v>1235</v>
      </c>
      <c r="G189" s="6" t="s">
        <v>607</v>
      </c>
      <c r="H189" s="6" t="s">
        <v>376</v>
      </c>
      <c r="I189" s="6" t="s">
        <v>376</v>
      </c>
      <c r="J189" s="6" t="s">
        <v>221</v>
      </c>
    </row>
    <row r="190" spans="1:10">
      <c r="A190" s="6">
        <v>189</v>
      </c>
      <c r="B190" s="6" t="s">
        <v>599</v>
      </c>
      <c r="C190" s="6" t="s">
        <v>18</v>
      </c>
      <c r="D190" s="6" t="s">
        <v>1236</v>
      </c>
      <c r="E190" s="6" t="s">
        <v>1237</v>
      </c>
      <c r="F190" s="6" t="s">
        <v>1238</v>
      </c>
      <c r="G190" s="6" t="s">
        <v>619</v>
      </c>
      <c r="H190" s="6" t="s">
        <v>376</v>
      </c>
      <c r="I190" s="6" t="s">
        <v>783</v>
      </c>
      <c r="J190" s="6" t="s">
        <v>221</v>
      </c>
    </row>
    <row r="191" spans="1:10">
      <c r="A191" s="6">
        <v>190</v>
      </c>
      <c r="B191" s="6" t="s">
        <v>599</v>
      </c>
      <c r="C191" s="6" t="s">
        <v>18</v>
      </c>
      <c r="D191" s="6" t="s">
        <v>1239</v>
      </c>
      <c r="E191" s="6" t="s">
        <v>1240</v>
      </c>
      <c r="F191" s="6" t="s">
        <v>1241</v>
      </c>
      <c r="G191" s="6" t="s">
        <v>704</v>
      </c>
      <c r="H191" s="6" t="s">
        <v>376</v>
      </c>
      <c r="I191" s="6" t="s">
        <v>783</v>
      </c>
      <c r="J191" s="6" t="s">
        <v>221</v>
      </c>
    </row>
    <row r="192" spans="1:10">
      <c r="A192" s="6">
        <v>191</v>
      </c>
      <c r="B192" s="6" t="s">
        <v>599</v>
      </c>
      <c r="C192" s="6" t="s">
        <v>18</v>
      </c>
      <c r="D192" s="6" t="s">
        <v>1242</v>
      </c>
      <c r="E192" s="6" t="s">
        <v>1243</v>
      </c>
      <c r="F192" s="6" t="s">
        <v>1244</v>
      </c>
      <c r="G192" s="6" t="s">
        <v>1099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599</v>
      </c>
      <c r="C193" s="6" t="s">
        <v>18</v>
      </c>
      <c r="D193" s="6" t="s">
        <v>1245</v>
      </c>
      <c r="E193" s="6" t="s">
        <v>1246</v>
      </c>
      <c r="F193" s="6" t="s">
        <v>1247</v>
      </c>
      <c r="G193" s="6" t="s">
        <v>629</v>
      </c>
      <c r="H193" s="6" t="s">
        <v>376</v>
      </c>
      <c r="I193" s="6" t="s">
        <v>376</v>
      </c>
      <c r="J193" s="6" t="s">
        <v>221</v>
      </c>
    </row>
    <row r="194" spans="1:10">
      <c r="A194" s="6">
        <v>193</v>
      </c>
      <c r="B194" s="6" t="s">
        <v>599</v>
      </c>
      <c r="C194" s="6" t="s">
        <v>18</v>
      </c>
      <c r="D194" s="6" t="s">
        <v>1248</v>
      </c>
      <c r="E194" s="6" t="s">
        <v>1249</v>
      </c>
      <c r="F194" s="6" t="s">
        <v>1250</v>
      </c>
      <c r="G194" s="6" t="s">
        <v>1099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599</v>
      </c>
      <c r="C195" s="6" t="s">
        <v>18</v>
      </c>
      <c r="D195" s="6" t="s">
        <v>1251</v>
      </c>
      <c r="E195" s="6" t="s">
        <v>1252</v>
      </c>
      <c r="F195" s="6" t="s">
        <v>1253</v>
      </c>
      <c r="G195" s="6" t="s">
        <v>607</v>
      </c>
      <c r="H195" s="6" t="s">
        <v>1254</v>
      </c>
      <c r="I195" s="6" t="s">
        <v>376</v>
      </c>
      <c r="J195" s="6" t="s">
        <v>221</v>
      </c>
    </row>
    <row r="196" spans="1:10">
      <c r="A196" s="6">
        <v>195</v>
      </c>
      <c r="B196" s="6" t="s">
        <v>599</v>
      </c>
      <c r="C196" s="6" t="s">
        <v>18</v>
      </c>
      <c r="D196" s="6" t="s">
        <v>1255</v>
      </c>
      <c r="E196" s="6" t="s">
        <v>1256</v>
      </c>
      <c r="F196" s="6" t="s">
        <v>1257</v>
      </c>
      <c r="G196" s="6" t="s">
        <v>640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599</v>
      </c>
      <c r="C197" s="6" t="s">
        <v>18</v>
      </c>
      <c r="D197" s="6" t="s">
        <v>1258</v>
      </c>
      <c r="E197" s="6" t="s">
        <v>1259</v>
      </c>
      <c r="F197" s="6" t="s">
        <v>1260</v>
      </c>
      <c r="G197" s="6" t="s">
        <v>615</v>
      </c>
      <c r="H197" s="6" t="s">
        <v>376</v>
      </c>
      <c r="I197" s="6" t="s">
        <v>376</v>
      </c>
      <c r="J197" s="6" t="s">
        <v>221</v>
      </c>
    </row>
    <row r="198" spans="1:10">
      <c r="A198" s="6">
        <v>197</v>
      </c>
      <c r="B198" s="6" t="s">
        <v>599</v>
      </c>
      <c r="C198" s="6" t="s">
        <v>18</v>
      </c>
      <c r="D198" s="6" t="s">
        <v>1261</v>
      </c>
      <c r="E198" s="6" t="s">
        <v>1262</v>
      </c>
      <c r="F198" s="6" t="s">
        <v>1263</v>
      </c>
      <c r="G198" s="6" t="s">
        <v>750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599</v>
      </c>
      <c r="C199" s="6" t="s">
        <v>18</v>
      </c>
      <c r="D199" s="6" t="s">
        <v>1264</v>
      </c>
      <c r="E199" s="6" t="s">
        <v>1265</v>
      </c>
      <c r="F199" s="6" t="s">
        <v>1266</v>
      </c>
      <c r="G199" s="6" t="s">
        <v>1267</v>
      </c>
      <c r="H199" s="6" t="s">
        <v>376</v>
      </c>
      <c r="I199" s="6" t="s">
        <v>376</v>
      </c>
      <c r="J199" s="6" t="s">
        <v>221</v>
      </c>
    </row>
    <row r="200" spans="1:10">
      <c r="A200" s="6">
        <v>199</v>
      </c>
      <c r="B200" s="6" t="s">
        <v>599</v>
      </c>
      <c r="C200" s="6" t="s">
        <v>18</v>
      </c>
      <c r="D200" s="6" t="s">
        <v>1268</v>
      </c>
      <c r="E200" s="6" t="s">
        <v>1269</v>
      </c>
      <c r="F200" s="6" t="s">
        <v>1266</v>
      </c>
      <c r="G200" s="6" t="s">
        <v>607</v>
      </c>
      <c r="H200" s="6" t="s">
        <v>376</v>
      </c>
      <c r="I200" s="6" t="s">
        <v>376</v>
      </c>
      <c r="J200" s="6" t="s">
        <v>221</v>
      </c>
    </row>
    <row r="201" spans="1:10">
      <c r="A201" s="6">
        <v>200</v>
      </c>
      <c r="B201" s="6" t="s">
        <v>599</v>
      </c>
      <c r="C201" s="6" t="s">
        <v>18</v>
      </c>
      <c r="D201" s="6" t="s">
        <v>1270</v>
      </c>
      <c r="E201" s="6" t="s">
        <v>1271</v>
      </c>
      <c r="F201" s="6" t="s">
        <v>1272</v>
      </c>
      <c r="G201" s="6" t="s">
        <v>644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599</v>
      </c>
      <c r="C202" s="6" t="s">
        <v>18</v>
      </c>
      <c r="D202" s="6" t="s">
        <v>1273</v>
      </c>
      <c r="E202" s="6" t="s">
        <v>1274</v>
      </c>
      <c r="F202" s="6" t="s">
        <v>1275</v>
      </c>
      <c r="G202" s="6" t="s">
        <v>603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599</v>
      </c>
      <c r="C203" s="6" t="s">
        <v>18</v>
      </c>
      <c r="D203" s="6" t="s">
        <v>1276</v>
      </c>
      <c r="E203" s="6" t="s">
        <v>1277</v>
      </c>
      <c r="F203" s="6" t="s">
        <v>1278</v>
      </c>
      <c r="G203" s="6" t="s">
        <v>810</v>
      </c>
      <c r="H203" s="6" t="s">
        <v>376</v>
      </c>
      <c r="I203" s="6" t="s">
        <v>376</v>
      </c>
      <c r="J203" s="6" t="s">
        <v>221</v>
      </c>
    </row>
    <row r="204" spans="1:10">
      <c r="A204" s="6">
        <v>203</v>
      </c>
      <c r="B204" s="6" t="s">
        <v>599</v>
      </c>
      <c r="C204" s="6" t="s">
        <v>18</v>
      </c>
      <c r="D204" s="6" t="s">
        <v>1279</v>
      </c>
      <c r="E204" s="6" t="s">
        <v>1280</v>
      </c>
      <c r="F204" s="6" t="s">
        <v>1281</v>
      </c>
      <c r="G204" s="6" t="s">
        <v>810</v>
      </c>
      <c r="H204" s="6" t="s">
        <v>376</v>
      </c>
      <c r="I204" s="6" t="s">
        <v>376</v>
      </c>
      <c r="J204" s="6" t="s">
        <v>221</v>
      </c>
    </row>
    <row r="205" spans="1:10">
      <c r="A205" s="6">
        <v>204</v>
      </c>
      <c r="B205" s="6" t="s">
        <v>599</v>
      </c>
      <c r="C205" s="6" t="s">
        <v>18</v>
      </c>
      <c r="D205" s="6" t="s">
        <v>1282</v>
      </c>
      <c r="E205" s="6" t="s">
        <v>1283</v>
      </c>
      <c r="F205" s="6" t="s">
        <v>1284</v>
      </c>
      <c r="G205" s="6" t="s">
        <v>611</v>
      </c>
      <c r="H205" s="6" t="s">
        <v>376</v>
      </c>
      <c r="I205" s="6" t="s">
        <v>376</v>
      </c>
      <c r="J205" s="6" t="s">
        <v>221</v>
      </c>
    </row>
    <row r="206" spans="1:10">
      <c r="A206" s="6">
        <v>205</v>
      </c>
      <c r="B206" s="6" t="s">
        <v>599</v>
      </c>
      <c r="C206" s="6" t="s">
        <v>18</v>
      </c>
      <c r="D206" s="6" t="s">
        <v>1285</v>
      </c>
      <c r="E206" s="6" t="s">
        <v>1286</v>
      </c>
      <c r="F206" s="6" t="s">
        <v>1287</v>
      </c>
      <c r="G206" s="6" t="s">
        <v>1288</v>
      </c>
      <c r="H206" s="6" t="s">
        <v>376</v>
      </c>
      <c r="I206" s="6" t="s">
        <v>1289</v>
      </c>
      <c r="J206" s="6" t="s">
        <v>221</v>
      </c>
    </row>
    <row r="207" spans="1:10">
      <c r="A207" s="6">
        <v>206</v>
      </c>
      <c r="B207" s="6" t="s">
        <v>599</v>
      </c>
      <c r="C207" s="6" t="s">
        <v>18</v>
      </c>
      <c r="D207" s="6" t="s">
        <v>1290</v>
      </c>
      <c r="E207" s="6" t="s">
        <v>1291</v>
      </c>
      <c r="F207" s="6" t="s">
        <v>1292</v>
      </c>
      <c r="G207" s="6" t="s">
        <v>1293</v>
      </c>
      <c r="H207" s="6" t="s">
        <v>376</v>
      </c>
      <c r="I207" s="6" t="s">
        <v>1294</v>
      </c>
      <c r="J207" s="6" t="s">
        <v>221</v>
      </c>
    </row>
    <row r="208" spans="1:10">
      <c r="A208" s="6">
        <v>207</v>
      </c>
      <c r="B208" s="6" t="s">
        <v>599</v>
      </c>
      <c r="C208" s="6" t="s">
        <v>18</v>
      </c>
      <c r="D208" s="6" t="s">
        <v>1295</v>
      </c>
      <c r="E208" s="6" t="s">
        <v>1296</v>
      </c>
      <c r="F208" s="6" t="s">
        <v>1297</v>
      </c>
      <c r="G208" s="6" t="s">
        <v>607</v>
      </c>
      <c r="H208" s="6" t="s">
        <v>376</v>
      </c>
      <c r="I208" s="6" t="s">
        <v>376</v>
      </c>
      <c r="J208" s="6" t="s">
        <v>221</v>
      </c>
    </row>
    <row r="209" spans="1:10">
      <c r="A209" s="6">
        <v>208</v>
      </c>
      <c r="B209" s="6" t="s">
        <v>599</v>
      </c>
      <c r="C209" s="6" t="s">
        <v>18</v>
      </c>
      <c r="D209" s="6" t="s">
        <v>1298</v>
      </c>
      <c r="E209" s="6" t="s">
        <v>1299</v>
      </c>
      <c r="F209" s="6" t="s">
        <v>1300</v>
      </c>
      <c r="G209" s="6" t="s">
        <v>668</v>
      </c>
      <c r="H209" s="6" t="s">
        <v>376</v>
      </c>
      <c r="I209" s="6" t="s">
        <v>376</v>
      </c>
      <c r="J209" s="6" t="s">
        <v>221</v>
      </c>
    </row>
    <row r="210" spans="1:10">
      <c r="A210" s="6">
        <v>209</v>
      </c>
      <c r="B210" s="6" t="s">
        <v>599</v>
      </c>
      <c r="C210" s="6" t="s">
        <v>18</v>
      </c>
      <c r="D210" s="6" t="s">
        <v>1301</v>
      </c>
      <c r="E210" s="6" t="s">
        <v>1302</v>
      </c>
      <c r="F210" s="6" t="s">
        <v>1303</v>
      </c>
      <c r="G210" s="6" t="s">
        <v>970</v>
      </c>
      <c r="H210" s="6" t="s">
        <v>376</v>
      </c>
      <c r="I210" s="6" t="s">
        <v>376</v>
      </c>
      <c r="J210" s="6" t="s">
        <v>221</v>
      </c>
    </row>
    <row r="211" spans="1:10">
      <c r="A211" s="6">
        <v>210</v>
      </c>
      <c r="B211" s="6" t="s">
        <v>599</v>
      </c>
      <c r="C211" s="6" t="s">
        <v>18</v>
      </c>
      <c r="D211" s="6" t="s">
        <v>1304</v>
      </c>
      <c r="E211" s="6" t="s">
        <v>1305</v>
      </c>
      <c r="F211" s="6" t="s">
        <v>1306</v>
      </c>
      <c r="G211" s="6" t="s">
        <v>603</v>
      </c>
      <c r="H211" s="6" t="s">
        <v>376</v>
      </c>
      <c r="I211" s="6" t="s">
        <v>376</v>
      </c>
      <c r="J211" s="6" t="s">
        <v>221</v>
      </c>
    </row>
    <row r="212" spans="1:10">
      <c r="A212" s="6">
        <v>211</v>
      </c>
      <c r="B212" s="6" t="s">
        <v>599</v>
      </c>
      <c r="C212" s="6" t="s">
        <v>18</v>
      </c>
      <c r="D212" s="6" t="s">
        <v>1307</v>
      </c>
      <c r="E212" s="6" t="s">
        <v>1308</v>
      </c>
      <c r="F212" s="6" t="s">
        <v>1309</v>
      </c>
      <c r="G212" s="6" t="s">
        <v>970</v>
      </c>
      <c r="H212" s="6" t="s">
        <v>376</v>
      </c>
      <c r="I212" s="6" t="s">
        <v>376</v>
      </c>
      <c r="J212" s="6" t="s">
        <v>221</v>
      </c>
    </row>
    <row r="213" spans="1:10">
      <c r="A213" s="6">
        <v>212</v>
      </c>
      <c r="B213" s="6" t="s">
        <v>599</v>
      </c>
      <c r="C213" s="6" t="s">
        <v>18</v>
      </c>
      <c r="D213" s="6" t="s">
        <v>1310</v>
      </c>
      <c r="E213" s="6" t="s">
        <v>1311</v>
      </c>
      <c r="F213" s="6" t="s">
        <v>1312</v>
      </c>
      <c r="G213" s="6" t="s">
        <v>644</v>
      </c>
      <c r="H213" s="6" t="s">
        <v>376</v>
      </c>
      <c r="I213" s="6" t="s">
        <v>376</v>
      </c>
      <c r="J213" s="6" t="s">
        <v>221</v>
      </c>
    </row>
    <row r="214" spans="1:10">
      <c r="A214" s="6">
        <v>213</v>
      </c>
      <c r="B214" s="6" t="s">
        <v>599</v>
      </c>
      <c r="C214" s="6" t="s">
        <v>18</v>
      </c>
      <c r="D214" s="6" t="s">
        <v>1313</v>
      </c>
      <c r="E214" s="6" t="s">
        <v>1314</v>
      </c>
      <c r="F214" s="6" t="s">
        <v>1315</v>
      </c>
      <c r="G214" s="6" t="s">
        <v>1316</v>
      </c>
      <c r="H214" s="6" t="s">
        <v>376</v>
      </c>
      <c r="I214" s="6" t="s">
        <v>376</v>
      </c>
      <c r="J214" s="6" t="s">
        <v>221</v>
      </c>
    </row>
    <row r="215" spans="1:10">
      <c r="A215" s="6">
        <v>214</v>
      </c>
      <c r="B215" s="6" t="s">
        <v>599</v>
      </c>
      <c r="C215" s="6" t="s">
        <v>18</v>
      </c>
      <c r="D215" s="6" t="s">
        <v>1317</v>
      </c>
      <c r="E215" s="6" t="s">
        <v>1318</v>
      </c>
      <c r="F215" s="6" t="s">
        <v>1319</v>
      </c>
      <c r="G215" s="6" t="s">
        <v>607</v>
      </c>
      <c r="H215" s="6" t="s">
        <v>376</v>
      </c>
      <c r="I215" s="6" t="s">
        <v>376</v>
      </c>
      <c r="J215" s="6" t="s">
        <v>221</v>
      </c>
    </row>
    <row r="216" spans="1:10">
      <c r="A216" s="6">
        <v>215</v>
      </c>
      <c r="B216" s="6" t="s">
        <v>599</v>
      </c>
      <c r="C216" s="6" t="s">
        <v>18</v>
      </c>
      <c r="D216" s="6" t="s">
        <v>1320</v>
      </c>
      <c r="E216" s="6" t="s">
        <v>1321</v>
      </c>
      <c r="F216" s="6" t="s">
        <v>1322</v>
      </c>
      <c r="G216" s="6" t="s">
        <v>633</v>
      </c>
      <c r="H216" s="6" t="s">
        <v>376</v>
      </c>
      <c r="I216" s="6" t="s">
        <v>376</v>
      </c>
      <c r="J216" s="6" t="s">
        <v>221</v>
      </c>
    </row>
    <row r="217" spans="1:10">
      <c r="A217" s="6">
        <v>216</v>
      </c>
      <c r="B217" s="6" t="s">
        <v>599</v>
      </c>
      <c r="C217" s="6" t="s">
        <v>18</v>
      </c>
      <c r="D217" s="6" t="s">
        <v>1323</v>
      </c>
      <c r="E217" s="6" t="s">
        <v>1324</v>
      </c>
      <c r="F217" s="6" t="s">
        <v>1325</v>
      </c>
      <c r="G217" s="6" t="s">
        <v>619</v>
      </c>
      <c r="H217" s="6" t="s">
        <v>376</v>
      </c>
      <c r="I217" s="6" t="s">
        <v>1326</v>
      </c>
      <c r="J217" s="6" t="s">
        <v>221</v>
      </c>
    </row>
    <row r="218" spans="1:10">
      <c r="A218" s="6">
        <v>217</v>
      </c>
      <c r="B218" s="6" t="s">
        <v>599</v>
      </c>
      <c r="C218" s="6" t="s">
        <v>18</v>
      </c>
      <c r="D218" s="6" t="s">
        <v>1327</v>
      </c>
      <c r="E218" s="6" t="s">
        <v>1328</v>
      </c>
      <c r="F218" s="6" t="s">
        <v>1329</v>
      </c>
      <c r="G218" s="6" t="s">
        <v>611</v>
      </c>
      <c r="H218" s="6" t="s">
        <v>376</v>
      </c>
      <c r="I218" s="6" t="s">
        <v>1294</v>
      </c>
      <c r="J218" s="6" t="s">
        <v>221</v>
      </c>
    </row>
    <row r="219" spans="1:10">
      <c r="A219" s="6">
        <v>218</v>
      </c>
      <c r="B219" s="6" t="s">
        <v>599</v>
      </c>
      <c r="C219" s="6" t="s">
        <v>18</v>
      </c>
      <c r="D219" s="6" t="s">
        <v>1330</v>
      </c>
      <c r="E219" s="6" t="s">
        <v>1331</v>
      </c>
      <c r="F219" s="6" t="s">
        <v>1332</v>
      </c>
      <c r="G219" s="6" t="s">
        <v>611</v>
      </c>
      <c r="H219" s="6" t="s">
        <v>376</v>
      </c>
      <c r="I219" s="6" t="s">
        <v>700</v>
      </c>
      <c r="J219" s="6" t="s">
        <v>221</v>
      </c>
    </row>
    <row r="220" spans="1:10">
      <c r="A220" s="6">
        <v>219</v>
      </c>
      <c r="B220" s="6" t="s">
        <v>599</v>
      </c>
      <c r="C220" s="6" t="s">
        <v>18</v>
      </c>
      <c r="D220" s="6" t="s">
        <v>1333</v>
      </c>
      <c r="E220" s="6" t="s">
        <v>1334</v>
      </c>
      <c r="F220" s="6" t="s">
        <v>1335</v>
      </c>
      <c r="G220" s="6" t="s">
        <v>810</v>
      </c>
      <c r="H220" s="6" t="s">
        <v>376</v>
      </c>
      <c r="I220" s="6" t="s">
        <v>376</v>
      </c>
      <c r="J220" s="6" t="s">
        <v>221</v>
      </c>
    </row>
    <row r="221" spans="1:10">
      <c r="A221" s="6">
        <v>220</v>
      </c>
      <c r="B221" s="6" t="s">
        <v>599</v>
      </c>
      <c r="C221" s="6" t="s">
        <v>18</v>
      </c>
      <c r="D221" s="6" t="s">
        <v>1336</v>
      </c>
      <c r="E221" s="6" t="s">
        <v>1337</v>
      </c>
      <c r="F221" s="6" t="s">
        <v>1338</v>
      </c>
      <c r="G221" s="6" t="s">
        <v>1339</v>
      </c>
      <c r="H221" s="6" t="s">
        <v>376</v>
      </c>
      <c r="I221" s="6" t="s">
        <v>376</v>
      </c>
      <c r="J221" s="6" t="s">
        <v>221</v>
      </c>
    </row>
    <row r="222" spans="1:10">
      <c r="A222" s="6">
        <v>221</v>
      </c>
      <c r="B222" s="6" t="s">
        <v>599</v>
      </c>
      <c r="C222" s="6" t="s">
        <v>18</v>
      </c>
      <c r="D222" s="6" t="s">
        <v>1340</v>
      </c>
      <c r="E222" s="6" t="s">
        <v>1341</v>
      </c>
      <c r="F222" s="6" t="s">
        <v>1315</v>
      </c>
      <c r="G222" s="6" t="s">
        <v>844</v>
      </c>
      <c r="H222" s="6" t="s">
        <v>376</v>
      </c>
      <c r="I222" s="6" t="s">
        <v>376</v>
      </c>
      <c r="J222" s="6" t="s">
        <v>221</v>
      </c>
    </row>
    <row r="223" spans="1:10">
      <c r="A223" s="6">
        <v>222</v>
      </c>
      <c r="B223" s="6" t="s">
        <v>599</v>
      </c>
      <c r="C223" s="6" t="s">
        <v>18</v>
      </c>
      <c r="D223" s="6" t="s">
        <v>1342</v>
      </c>
      <c r="E223" s="6" t="s">
        <v>1343</v>
      </c>
      <c r="F223" s="6" t="s">
        <v>1292</v>
      </c>
      <c r="G223" s="6" t="s">
        <v>1293</v>
      </c>
      <c r="H223" s="6" t="s">
        <v>376</v>
      </c>
      <c r="I223" s="6" t="s">
        <v>1344</v>
      </c>
      <c r="J223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ColWidth="9.125" defaultRowHeight="11.4"/>
  <cols>
    <col min="1" max="16384" width="9.1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3" t="s">
        <v>262</v>
      </c>
      <c r="F12" s="613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4" t="s">
        <v>275</v>
      </c>
      <c r="B19" s="614"/>
      <c r="C19" s="614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6"/>
  <sheetViews>
    <sheetView showGridLines="0" topLeftCell="C48" zoomScaleNormal="100" workbookViewId="0">
      <selection activeCell="F47" sqref="F47"/>
    </sheetView>
  </sheetViews>
  <sheetFormatPr defaultColWidth="9.125" defaultRowHeight="11.4"/>
  <cols>
    <col min="1" max="2" width="15" style="490" hidden="1" customWidth="1"/>
    <col min="3" max="3" width="3.75" style="135" customWidth="1"/>
    <col min="4" max="4" width="9.25" style="136" customWidth="1"/>
    <col min="5" max="5" width="56.875" style="135" customWidth="1"/>
    <col min="6" max="6" width="64.375" style="135" customWidth="1"/>
    <col min="7" max="7" width="113.625" style="135" customWidth="1"/>
    <col min="8" max="10" width="9.125" style="135"/>
    <col min="11" max="11" width="29.125" style="135" customWidth="1"/>
    <col min="12" max="12" width="25.625" style="135" customWidth="1"/>
    <col min="13" max="14" width="3.75" style="135" customWidth="1"/>
    <col min="15" max="16384" width="9.125" style="135"/>
  </cols>
  <sheetData>
    <row r="1" spans="1:8" hidden="1">
      <c r="A1" s="490" t="s">
        <v>371</v>
      </c>
    </row>
    <row r="2" spans="1:8" hidden="1"/>
    <row r="3" spans="1:8" s="228" customFormat="1" ht="5.4">
      <c r="A3" s="490"/>
      <c r="B3" s="490"/>
      <c r="D3" s="229"/>
    </row>
    <row r="4" spans="1:8" ht="22.2">
      <c r="D4" s="529" t="s">
        <v>552</v>
      </c>
      <c r="E4" s="529"/>
      <c r="F4" s="529"/>
      <c r="G4" s="354"/>
      <c r="H4" s="222"/>
    </row>
    <row r="5" spans="1:8" s="228" customFormat="1" ht="5.4">
      <c r="A5" s="490"/>
      <c r="B5" s="490"/>
      <c r="D5" s="537"/>
      <c r="E5" s="537"/>
      <c r="F5" s="537"/>
      <c r="G5" s="537"/>
    </row>
    <row r="6" spans="1:8" hidden="1">
      <c r="A6" s="491"/>
      <c r="B6" s="491"/>
      <c r="C6" s="137"/>
      <c r="D6" s="178"/>
      <c r="E6" s="538" t="s">
        <v>505</v>
      </c>
      <c r="F6" s="538"/>
    </row>
    <row r="7" spans="1:8">
      <c r="A7" s="491"/>
      <c r="B7" s="491"/>
      <c r="C7" s="137"/>
      <c r="D7" s="533" t="s">
        <v>384</v>
      </c>
      <c r="E7" s="534"/>
      <c r="F7" s="534"/>
      <c r="G7" s="539" t="s">
        <v>386</v>
      </c>
    </row>
    <row r="8" spans="1:8">
      <c r="A8" s="491"/>
      <c r="B8" s="491"/>
      <c r="C8" s="137"/>
      <c r="D8" s="213" t="s">
        <v>32</v>
      </c>
      <c r="E8" s="218" t="s">
        <v>385</v>
      </c>
      <c r="F8" s="218" t="s">
        <v>383</v>
      </c>
      <c r="G8" s="540"/>
    </row>
    <row r="9" spans="1:8" ht="12" customHeight="1">
      <c r="A9" s="491"/>
      <c r="B9" s="491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2">
      <c r="A10" s="491"/>
      <c r="B10" s="491"/>
      <c r="C10" s="137"/>
      <c r="D10" s="177" t="s">
        <v>33</v>
      </c>
      <c r="E10" s="219" t="s">
        <v>524</v>
      </c>
      <c r="F10" s="348" t="str">
        <f>IF(region_name="","",region_name)</f>
        <v>г.Санкт-Петербург</v>
      </c>
      <c r="G10" s="219" t="s">
        <v>435</v>
      </c>
      <c r="H10" s="222"/>
    </row>
    <row r="11" spans="1:8" ht="22.2">
      <c r="A11" s="491"/>
      <c r="B11" s="491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2">
      <c r="A12" s="491"/>
      <c r="B12" s="491"/>
      <c r="C12" s="137"/>
      <c r="D12" s="177" t="s">
        <v>390</v>
      </c>
      <c r="E12" s="176" t="s">
        <v>395</v>
      </c>
      <c r="F12" s="349" t="s">
        <v>1588</v>
      </c>
      <c r="G12" s="219" t="s">
        <v>434</v>
      </c>
      <c r="H12" s="222"/>
    </row>
    <row r="13" spans="1:8" ht="22.2">
      <c r="A13" s="491"/>
      <c r="B13" s="491"/>
      <c r="C13" s="137"/>
      <c r="D13" s="177" t="s">
        <v>391</v>
      </c>
      <c r="E13" s="176" t="s">
        <v>397</v>
      </c>
      <c r="F13" s="348" t="str">
        <f>IF(inn="","",inn)</f>
        <v>7801706143</v>
      </c>
      <c r="G13" s="219" t="s">
        <v>433</v>
      </c>
      <c r="H13" s="222"/>
    </row>
    <row r="14" spans="1:8" ht="22.2">
      <c r="A14" s="491"/>
      <c r="B14" s="491"/>
      <c r="C14" s="137"/>
      <c r="D14" s="177" t="s">
        <v>392</v>
      </c>
      <c r="E14" s="176" t="s">
        <v>396</v>
      </c>
      <c r="F14" s="348" t="str">
        <f>IF(kpp="","",kpp)</f>
        <v>780101001</v>
      </c>
      <c r="G14" s="219" t="s">
        <v>432</v>
      </c>
      <c r="H14" s="222"/>
    </row>
    <row r="15" spans="1:8" ht="22.2">
      <c r="A15" s="491"/>
      <c r="B15" s="491"/>
      <c r="C15" s="137"/>
      <c r="D15" s="177" t="s">
        <v>393</v>
      </c>
      <c r="E15" s="176" t="s">
        <v>398</v>
      </c>
      <c r="F15" s="349" t="s">
        <v>1589</v>
      </c>
      <c r="G15" s="219" t="s">
        <v>431</v>
      </c>
      <c r="H15" s="222"/>
    </row>
    <row r="16" spans="1:8" ht="22.2">
      <c r="A16" s="491"/>
      <c r="B16" s="491"/>
      <c r="C16" s="137"/>
      <c r="D16" s="177" t="s">
        <v>394</v>
      </c>
      <c r="E16" s="176" t="s">
        <v>399</v>
      </c>
      <c r="F16" s="350" t="s">
        <v>1590</v>
      </c>
      <c r="G16" s="219" t="s">
        <v>428</v>
      </c>
      <c r="H16" s="222"/>
    </row>
    <row r="17" spans="1:8" ht="34.200000000000003">
      <c r="A17" s="491"/>
      <c r="B17" s="491"/>
      <c r="C17" s="137"/>
      <c r="D17" s="177" t="s">
        <v>400</v>
      </c>
      <c r="E17" s="176" t="s">
        <v>401</v>
      </c>
      <c r="F17" s="349" t="s">
        <v>1591</v>
      </c>
      <c r="G17" s="216"/>
      <c r="H17" s="222"/>
    </row>
    <row r="18" spans="1:8" ht="22.8" hidden="1">
      <c r="A18" s="542">
        <v>1</v>
      </c>
      <c r="B18" s="491"/>
      <c r="C18" s="541"/>
      <c r="D18" s="489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8" hidden="1">
      <c r="A19" s="542"/>
      <c r="B19" s="491"/>
      <c r="C19" s="541"/>
      <c r="D19" s="489" t="str">
        <f>"2.7."&amp;A18&amp;".1"</f>
        <v>2.7.1.1</v>
      </c>
      <c r="E19" s="165" t="s">
        <v>545</v>
      </c>
      <c r="F19" s="484" t="s">
        <v>376</v>
      </c>
      <c r="G19" s="216"/>
      <c r="H19" s="222"/>
    </row>
    <row r="20" spans="1:8" ht="22.2" hidden="1">
      <c r="A20" s="542"/>
      <c r="B20" s="491"/>
      <c r="C20" s="541"/>
      <c r="D20" s="489" t="str">
        <f>"2.7."&amp;A18&amp;".2"</f>
        <v>2.7.1.2</v>
      </c>
      <c r="E20" s="165" t="s">
        <v>546</v>
      </c>
      <c r="F20" s="485" t="s">
        <v>376</v>
      </c>
      <c r="G20" s="219" t="s">
        <v>547</v>
      </c>
      <c r="H20" s="222"/>
    </row>
    <row r="21" spans="1:8" ht="22.2" hidden="1">
      <c r="A21" s="542"/>
      <c r="B21" s="491"/>
      <c r="C21" s="541"/>
      <c r="D21" s="489" t="str">
        <f>"2.7."&amp;A18&amp;".3"</f>
        <v>2.7.1.3</v>
      </c>
      <c r="E21" s="165" t="s">
        <v>548</v>
      </c>
      <c r="F21" s="484" t="s">
        <v>376</v>
      </c>
      <c r="G21" s="216"/>
      <c r="H21" s="222"/>
    </row>
    <row r="22" spans="1:8" ht="22.2" hidden="1">
      <c r="A22" s="542"/>
      <c r="B22" s="491"/>
      <c r="C22" s="541"/>
      <c r="D22" s="489" t="str">
        <f>"2.7."&amp;A18&amp;".4"</f>
        <v>2.7.1.4</v>
      </c>
      <c r="E22" s="165" t="s">
        <v>549</v>
      </c>
      <c r="F22" s="484" t="s">
        <v>376</v>
      </c>
      <c r="G22" s="219" t="s">
        <v>550</v>
      </c>
      <c r="H22" s="222"/>
    </row>
    <row r="23" spans="1:8" ht="15" hidden="1">
      <c r="A23" s="491"/>
      <c r="B23" s="491"/>
      <c r="C23" s="137"/>
      <c r="D23" s="202"/>
      <c r="E23" s="225" t="s">
        <v>376</v>
      </c>
      <c r="F23" s="203"/>
      <c r="G23" s="403"/>
      <c r="H23" s="227"/>
    </row>
    <row r="24" spans="1:8" ht="22.8">
      <c r="A24" s="491"/>
      <c r="B24" s="491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2">
      <c r="A25" s="491"/>
      <c r="B25" s="491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8">
      <c r="A26" s="491"/>
      <c r="B26" s="491"/>
      <c r="C26" s="137"/>
      <c r="D26" s="177" t="s">
        <v>412</v>
      </c>
      <c r="E26" s="165" t="s">
        <v>404</v>
      </c>
      <c r="F26" s="349" t="s">
        <v>1592</v>
      </c>
      <c r="G26" s="219" t="s">
        <v>526</v>
      </c>
      <c r="H26" s="222"/>
    </row>
    <row r="27" spans="1:8" ht="22.8">
      <c r="A27" s="491"/>
      <c r="B27" s="491"/>
      <c r="C27" s="137"/>
      <c r="D27" s="177" t="s">
        <v>413</v>
      </c>
      <c r="E27" s="165" t="s">
        <v>405</v>
      </c>
      <c r="F27" s="349" t="s">
        <v>1593</v>
      </c>
      <c r="G27" s="219" t="s">
        <v>527</v>
      </c>
      <c r="H27" s="222"/>
    </row>
    <row r="28" spans="1:8" ht="22.8">
      <c r="A28" s="491"/>
      <c r="B28" s="491"/>
      <c r="C28" s="137"/>
      <c r="D28" s="177" t="s">
        <v>414</v>
      </c>
      <c r="E28" s="165" t="s">
        <v>406</v>
      </c>
      <c r="F28" s="349" t="s">
        <v>1594</v>
      </c>
      <c r="G28" s="219" t="s">
        <v>528</v>
      </c>
      <c r="H28" s="222"/>
    </row>
    <row r="29" spans="1:8" ht="22.2">
      <c r="A29" s="491"/>
      <c r="B29" s="491"/>
      <c r="C29" s="137"/>
      <c r="D29" s="177" t="s">
        <v>409</v>
      </c>
      <c r="E29" s="176" t="s">
        <v>407</v>
      </c>
      <c r="F29" s="349" t="s">
        <v>1585</v>
      </c>
      <c r="G29" s="216"/>
      <c r="H29" s="222"/>
    </row>
    <row r="30" spans="1:8" ht="22.2">
      <c r="A30" s="491"/>
      <c r="B30" s="491"/>
      <c r="C30" s="137"/>
      <c r="D30" s="177" t="s">
        <v>410</v>
      </c>
      <c r="E30" s="176" t="s">
        <v>408</v>
      </c>
      <c r="F30" s="349" t="s">
        <v>1586</v>
      </c>
      <c r="G30" s="216"/>
      <c r="H30" s="222"/>
    </row>
    <row r="31" spans="1:8" ht="22.2">
      <c r="A31" s="491"/>
      <c r="B31" s="491"/>
      <c r="C31" s="137"/>
      <c r="D31" s="177" t="s">
        <v>411</v>
      </c>
      <c r="E31" s="176" t="s">
        <v>343</v>
      </c>
      <c r="F31" s="349" t="s">
        <v>1587</v>
      </c>
      <c r="G31" s="216"/>
      <c r="H31" s="222"/>
    </row>
    <row r="32" spans="1:8" ht="22.8">
      <c r="A32" s="491"/>
      <c r="B32" s="491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2">
      <c r="A33" s="491"/>
      <c r="B33" s="491"/>
      <c r="C33" s="137"/>
      <c r="D33" s="177" t="s">
        <v>418</v>
      </c>
      <c r="E33" s="176" t="s">
        <v>415</v>
      </c>
      <c r="F33" s="349" t="s">
        <v>1595</v>
      </c>
      <c r="G33" s="219" t="s">
        <v>430</v>
      </c>
      <c r="H33" s="222"/>
    </row>
    <row r="34" spans="1:8" ht="22.2">
      <c r="A34" s="491"/>
      <c r="B34" s="491"/>
      <c r="C34" s="137"/>
      <c r="D34" s="177" t="s">
        <v>419</v>
      </c>
      <c r="E34" s="176" t="s">
        <v>416</v>
      </c>
      <c r="F34" s="349" t="s">
        <v>1596</v>
      </c>
      <c r="G34" s="219" t="s">
        <v>429</v>
      </c>
      <c r="H34" s="222"/>
    </row>
    <row r="35" spans="1:8" ht="22.8">
      <c r="A35" s="491"/>
      <c r="B35" s="491"/>
      <c r="C35" s="137"/>
      <c r="D35" s="177" t="s">
        <v>420</v>
      </c>
      <c r="E35" s="176" t="s">
        <v>417</v>
      </c>
      <c r="F35" s="349" t="s">
        <v>1597</v>
      </c>
      <c r="G35" s="219" t="s">
        <v>529</v>
      </c>
      <c r="H35" s="222"/>
    </row>
    <row r="36" spans="1:8" ht="34.200000000000003">
      <c r="A36" s="491"/>
      <c r="B36" s="491"/>
      <c r="C36" s="137"/>
      <c r="D36" s="177" t="s">
        <v>20</v>
      </c>
      <c r="E36" s="221" t="s">
        <v>421</v>
      </c>
      <c r="F36" s="349" t="s">
        <v>1598</v>
      </c>
      <c r="G36" s="219" t="s">
        <v>531</v>
      </c>
      <c r="H36" s="222"/>
    </row>
    <row r="37" spans="1:8" ht="57">
      <c r="A37" s="491"/>
      <c r="B37" s="491"/>
      <c r="C37" s="137"/>
      <c r="D37" s="177" t="s">
        <v>21</v>
      </c>
      <c r="E37" s="221" t="s">
        <v>530</v>
      </c>
      <c r="F37" s="349" t="s">
        <v>1599</v>
      </c>
      <c r="G37" s="219" t="s">
        <v>531</v>
      </c>
      <c r="H37" s="222"/>
    </row>
    <row r="38" spans="1:8" ht="22.2">
      <c r="A38" s="491"/>
      <c r="B38" s="491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8" customHeight="1">
      <c r="A39" s="491"/>
      <c r="B39" s="491"/>
      <c r="C39" s="137"/>
      <c r="D39" s="177" t="s">
        <v>422</v>
      </c>
      <c r="E39" s="176" t="s">
        <v>408</v>
      </c>
      <c r="F39" s="349" t="s">
        <v>1600</v>
      </c>
      <c r="G39" s="535" t="s">
        <v>532</v>
      </c>
      <c r="H39" s="222"/>
    </row>
    <row r="40" spans="1:8" ht="15" customHeight="1">
      <c r="A40" s="491"/>
      <c r="B40" s="491"/>
      <c r="C40" s="137"/>
      <c r="D40" s="202"/>
      <c r="E40" s="225" t="s">
        <v>441</v>
      </c>
      <c r="F40" s="204"/>
      <c r="G40" s="536"/>
      <c r="H40" s="227"/>
    </row>
    <row r="41" spans="1:8" ht="22.8">
      <c r="A41" s="491"/>
      <c r="B41" s="491"/>
      <c r="C41" s="137"/>
      <c r="D41" s="177" t="s">
        <v>116</v>
      </c>
      <c r="E41" s="221" t="s">
        <v>372</v>
      </c>
      <c r="F41" s="349" t="s">
        <v>1601</v>
      </c>
      <c r="G41" s="219" t="s">
        <v>437</v>
      </c>
      <c r="H41" s="222"/>
    </row>
    <row r="42" spans="1:8" ht="22.2">
      <c r="A42" s="491"/>
      <c r="B42" s="491"/>
      <c r="C42" s="137"/>
      <c r="D42" s="177" t="s">
        <v>143</v>
      </c>
      <c r="E42" s="221" t="s">
        <v>251</v>
      </c>
      <c r="F42" s="350" t="s">
        <v>1587</v>
      </c>
      <c r="G42" s="216"/>
      <c r="H42" s="222"/>
    </row>
    <row r="43" spans="1:8" ht="22.2">
      <c r="A43" s="491"/>
      <c r="B43" s="491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8">
      <c r="A44" s="530" t="s">
        <v>427</v>
      </c>
      <c r="B44" s="491"/>
      <c r="C44" s="364"/>
      <c r="D44" s="177" t="s">
        <v>427</v>
      </c>
      <c r="E44" s="176" t="s">
        <v>477</v>
      </c>
      <c r="F44" s="331" t="s">
        <v>1602</v>
      </c>
      <c r="G44" s="224" t="s">
        <v>438</v>
      </c>
      <c r="H44" s="222"/>
    </row>
    <row r="45" spans="1:8" ht="22.8">
      <c r="A45" s="530"/>
      <c r="B45" s="491"/>
      <c r="C45" s="364"/>
      <c r="D45" s="177" t="s">
        <v>478</v>
      </c>
      <c r="E45" s="176" t="s">
        <v>424</v>
      </c>
      <c r="F45" s="331" t="s">
        <v>1602</v>
      </c>
      <c r="G45" s="224" t="s">
        <v>439</v>
      </c>
      <c r="H45" s="222"/>
    </row>
    <row r="46" spans="1:8" ht="34.200000000000003">
      <c r="A46" s="530"/>
      <c r="B46" s="491"/>
      <c r="C46" s="364"/>
      <c r="D46" s="177" t="s">
        <v>479</v>
      </c>
      <c r="E46" s="176" t="s">
        <v>425</v>
      </c>
      <c r="F46" s="402" t="s">
        <v>1602</v>
      </c>
      <c r="G46" s="224" t="s">
        <v>440</v>
      </c>
      <c r="H46" s="222"/>
    </row>
    <row r="47" spans="1:8" ht="45.6">
      <c r="A47" s="530"/>
      <c r="B47" s="491"/>
      <c r="C47" s="364"/>
      <c r="D47" s="177" t="s">
        <v>480</v>
      </c>
      <c r="E47" s="401" t="s">
        <v>426</v>
      </c>
      <c r="F47" s="331" t="s">
        <v>1603</v>
      </c>
      <c r="G47" s="219" t="s">
        <v>533</v>
      </c>
      <c r="H47" s="222"/>
    </row>
    <row r="48" spans="1:8" ht="15">
      <c r="A48" s="491"/>
      <c r="B48" s="491"/>
      <c r="C48" s="137"/>
      <c r="D48" s="202"/>
      <c r="E48" s="225" t="s">
        <v>366</v>
      </c>
      <c r="F48" s="203"/>
      <c r="G48" s="403"/>
      <c r="H48" s="227"/>
    </row>
    <row r="49" spans="1:9">
      <c r="A49" s="491"/>
      <c r="B49" s="491"/>
      <c r="C49" s="137"/>
    </row>
    <row r="50" spans="1:9" s="144" customFormat="1" ht="27.75" customHeight="1">
      <c r="A50" s="492"/>
      <c r="B50" s="493"/>
      <c r="C50" s="531"/>
      <c r="D50" s="532" t="s">
        <v>543</v>
      </c>
      <c r="E50" s="532"/>
      <c r="F50" s="532"/>
      <c r="G50" s="532"/>
      <c r="H50" s="123"/>
      <c r="I50" s="123"/>
    </row>
    <row r="51" spans="1:9" s="144" customFormat="1" ht="27.75" customHeight="1">
      <c r="A51" s="491"/>
      <c r="B51" s="491"/>
      <c r="C51" s="531"/>
      <c r="D51" s="532"/>
      <c r="E51" s="532"/>
      <c r="F51" s="532"/>
      <c r="G51" s="532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password="FA9C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3"/>
    <col min="2" max="16384" width="9.1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Q11" activePane="bottomRight" state="frozen"/>
      <selection activeCell="C3" sqref="C3"/>
      <selection pane="topRight" activeCell="G3" sqref="G3"/>
      <selection pane="bottomLeft" activeCell="C11" sqref="C11"/>
      <selection pane="bottomRight" activeCell="Q12" sqref="Q12"/>
    </sheetView>
  </sheetViews>
  <sheetFormatPr defaultColWidth="10.625" defaultRowHeight="13.8"/>
  <cols>
    <col min="1" max="1" width="9.125" style="62" hidden="1" customWidth="1"/>
    <col min="2" max="2" width="9.125" style="47" hidden="1" customWidth="1"/>
    <col min="3" max="3" width="3.75" style="65" customWidth="1"/>
    <col min="4" max="4" width="5.625" style="47" customWidth="1"/>
    <col min="5" max="6" width="38.125" style="47" customWidth="1"/>
    <col min="7" max="10" width="19.875" style="47" customWidth="1"/>
    <col min="11" max="11" width="9.75" style="47" customWidth="1"/>
    <col min="12" max="17" width="19.875" style="47" customWidth="1"/>
    <col min="18" max="18" width="103.75" style="47" customWidth="1"/>
    <col min="19" max="19" width="3.75" style="73" customWidth="1"/>
    <col min="20" max="22" width="10.625" style="252" hidden="1" customWidth="1"/>
    <col min="23" max="23" width="13.75" style="252" hidden="1" customWidth="1"/>
    <col min="24" max="24" width="15.375" style="252" hidden="1" customWidth="1"/>
    <col min="25" max="25" width="16.25" style="252" hidden="1" customWidth="1"/>
    <col min="26" max="29" width="0" style="252" hidden="1" customWidth="1"/>
    <col min="30" max="16384" width="10.6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5.4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5.4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5" t="s">
        <v>486</v>
      </c>
      <c r="AA9" s="465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1.2" customHeight="1">
      <c r="A11" s="47"/>
      <c r="C11" s="64"/>
      <c r="D11" s="114" t="s">
        <v>33</v>
      </c>
      <c r="E11" s="500" t="s">
        <v>1604</v>
      </c>
      <c r="F11" s="475" t="s">
        <v>1605</v>
      </c>
      <c r="G11" s="499">
        <v>0</v>
      </c>
      <c r="H11" s="499">
        <v>0.64</v>
      </c>
      <c r="I11" s="189">
        <v>0</v>
      </c>
      <c r="J11" s="407">
        <v>0</v>
      </c>
      <c r="K11" s="480" t="s">
        <v>339</v>
      </c>
      <c r="L11" s="407">
        <v>0</v>
      </c>
      <c r="M11" s="189">
        <v>0</v>
      </c>
      <c r="N11" s="407">
        <v>0</v>
      </c>
      <c r="O11" s="189">
        <v>1</v>
      </c>
      <c r="P11" s="407">
        <v>12</v>
      </c>
      <c r="Q11" s="189">
        <v>0</v>
      </c>
      <c r="R11" s="543" t="s">
        <v>588</v>
      </c>
      <c r="S11" s="47"/>
      <c r="Z11" s="465" t="str">
        <f>IF(E11="","n",IF(ISERROR(MATCH(E11,List05_CS_Copy,0)),"n","y"))</f>
        <v>y</v>
      </c>
      <c r="AA11" s="465" t="str">
        <f>IF(F11="","n",IF(ISERROR(MATCH(F11,List05_VD_Copy,0)),"n","y"))</f>
        <v>y</v>
      </c>
    </row>
    <row r="12" spans="1:29" ht="15" customHeight="1">
      <c r="A12" s="47"/>
      <c r="C12" s="64"/>
      <c r="D12" s="438"/>
      <c r="E12" s="439" t="s">
        <v>376</v>
      </c>
      <c r="F12" s="439" t="s">
        <v>1583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4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J11 P11 N11 L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O11 I11 M11 Q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  <dataValidation type="decimal" allowBlank="1" showErrorMessage="1" errorTitle="Ошибка" error="Допускается ввод только неотрицательных чисел!" sqref="G11:H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625" defaultRowHeight="13.8"/>
  <cols>
    <col min="1" max="1" width="9.125" style="62" hidden="1" customWidth="1"/>
    <col min="2" max="2" width="9.125" style="47" hidden="1" customWidth="1"/>
    <col min="3" max="3" width="3.75" style="65" customWidth="1"/>
    <col min="4" max="4" width="6.25" style="47" bestFit="1" customWidth="1"/>
    <col min="5" max="5" width="30.75" style="47" customWidth="1"/>
    <col min="6" max="6" width="3.75" style="47" customWidth="1"/>
    <col min="7" max="7" width="6.25" style="47" bestFit="1" customWidth="1"/>
    <col min="8" max="8" width="30.75" style="47" customWidth="1"/>
    <col min="9" max="9" width="9" style="47" bestFit="1" customWidth="1"/>
    <col min="10" max="10" width="12.125" style="47" customWidth="1"/>
    <col min="11" max="11" width="46.75" style="47" customWidth="1"/>
    <col min="12" max="12" width="100.25" style="47" customWidth="1"/>
    <col min="13" max="13" width="7.625" style="73" hidden="1" customWidth="1"/>
    <col min="14" max="14" width="10.625" style="47" hidden="1" customWidth="1"/>
    <col min="15" max="22" width="0" style="47" hidden="1" customWidth="1"/>
    <col min="23" max="16384" width="10.6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5.4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2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5.4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5" t="s">
        <v>384</v>
      </c>
      <c r="E6" s="560"/>
      <c r="F6" s="560"/>
      <c r="G6" s="560"/>
      <c r="H6" s="560"/>
      <c r="I6" s="560"/>
      <c r="J6" s="560"/>
      <c r="K6" s="560"/>
      <c r="L6" s="548" t="s">
        <v>386</v>
      </c>
    </row>
    <row r="7" spans="1:22" ht="45.6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9.8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3" t="s">
        <v>442</v>
      </c>
    </row>
    <row r="10" spans="1:22" ht="22.05" hidden="1" customHeight="1">
      <c r="A10" s="47"/>
      <c r="C10" s="559" t="s">
        <v>1606</v>
      </c>
      <c r="D10" s="560">
        <v>1</v>
      </c>
      <c r="E10" s="561" t="s">
        <v>1346</v>
      </c>
      <c r="F10" s="367"/>
      <c r="G10" s="368">
        <v>0</v>
      </c>
      <c r="H10" s="369"/>
      <c r="I10" s="370"/>
      <c r="J10" s="371"/>
      <c r="K10" s="372"/>
      <c r="L10" s="564"/>
      <c r="M10" s="252"/>
      <c r="N10" s="252"/>
      <c r="O10" s="252"/>
      <c r="P10" s="466"/>
      <c r="Q10" s="466"/>
      <c r="R10" s="467"/>
      <c r="S10" s="252"/>
      <c r="T10" s="252"/>
      <c r="U10" s="252"/>
      <c r="V10" s="252"/>
    </row>
    <row r="11" spans="1:22" ht="22.05" customHeight="1">
      <c r="A11" s="47"/>
      <c r="C11" s="559"/>
      <c r="D11" s="560"/>
      <c r="E11" s="562"/>
      <c r="F11" s="240" t="s">
        <v>1606</v>
      </c>
      <c r="G11" s="495">
        <v>1</v>
      </c>
      <c r="H11" s="377" t="s">
        <v>1346</v>
      </c>
      <c r="I11" s="378" t="s">
        <v>1347</v>
      </c>
      <c r="J11" s="497" t="s">
        <v>27</v>
      </c>
      <c r="K11" s="503" t="s">
        <v>376</v>
      </c>
      <c r="L11" s="564"/>
      <c r="M11" s="252"/>
      <c r="N11" s="252"/>
      <c r="O11" s="252"/>
      <c r="P11" s="466" t="str">
        <f>mergeValue(E11)</f>
        <v>город Санкт-Петербург</v>
      </c>
      <c r="Q11" s="466" t="str">
        <f>H11</f>
        <v>город Санкт-Петербург</v>
      </c>
      <c r="R11" s="467" t="str">
        <f>I11</f>
        <v>40000000</v>
      </c>
      <c r="S11" s="252" t="str">
        <f>Q11&amp;" ("&amp;R11&amp;")"</f>
        <v>город Санкт-Петербург (40000000)</v>
      </c>
      <c r="T11" s="252"/>
      <c r="U11" s="252"/>
      <c r="V11" s="252"/>
    </row>
    <row r="12" spans="1:22" ht="22.05" customHeight="1">
      <c r="A12" s="47"/>
      <c r="C12" s="559"/>
      <c r="D12" s="560"/>
      <c r="E12" s="563"/>
      <c r="F12" s="241"/>
      <c r="G12" s="242"/>
      <c r="H12" s="217" t="s">
        <v>156</v>
      </c>
      <c r="I12" s="243"/>
      <c r="J12" s="243"/>
      <c r="K12" s="243"/>
      <c r="L12" s="564"/>
      <c r="M12" s="468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4"/>
      <c r="M13" s="239"/>
    </row>
    <row r="14" spans="1:22" s="231" customFormat="1" ht="5.4">
      <c r="A14" s="230"/>
      <c r="C14" s="391"/>
    </row>
    <row r="15" spans="1:22">
      <c r="C15" s="198"/>
      <c r="D15" s="558" t="s">
        <v>567</v>
      </c>
      <c r="E15" s="558"/>
      <c r="F15" s="558"/>
      <c r="G15" s="558"/>
      <c r="H15" s="558"/>
      <c r="I15" s="558"/>
      <c r="J15" s="558"/>
      <c r="K15" s="558"/>
      <c r="L15" s="558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13" sqref="K13"/>
    </sheetView>
  </sheetViews>
  <sheetFormatPr defaultColWidth="10.625" defaultRowHeight="13.8"/>
  <cols>
    <col min="1" max="1" width="3.75" style="251" hidden="1" customWidth="1"/>
    <col min="2" max="3" width="3.75" style="252" hidden="1" customWidth="1"/>
    <col min="4" max="7" width="3.75" style="252" customWidth="1"/>
    <col min="8" max="8" width="3.75" style="253" customWidth="1"/>
    <col min="9" max="9" width="9.75" style="47" customWidth="1"/>
    <col min="10" max="10" width="37.75" style="47" customWidth="1"/>
    <col min="11" max="11" width="66.875" style="47" customWidth="1"/>
    <col min="12" max="12" width="116" style="47" customWidth="1"/>
    <col min="13" max="13" width="10.625" style="252"/>
    <col min="14" max="14" width="10.625" style="426" hidden="1" customWidth="1"/>
    <col min="15" max="15" width="11.125" style="426" hidden="1" customWidth="1"/>
    <col min="16" max="17" width="10.625" style="426" hidden="1" customWidth="1"/>
    <col min="18" max="18" width="11.25" style="426" hidden="1" customWidth="1"/>
    <col min="19" max="19" width="10.625" style="426" hidden="1" customWidth="1"/>
    <col min="20" max="24" width="10.625" style="252"/>
    <col min="25" max="16384" width="10.625" style="47"/>
  </cols>
  <sheetData>
    <row r="1" spans="1:24" ht="3" customHeight="1">
      <c r="A1" s="251" t="s">
        <v>33</v>
      </c>
    </row>
    <row r="2" spans="1:24" ht="22.2">
      <c r="I2" s="567" t="s">
        <v>445</v>
      </c>
      <c r="J2" s="568"/>
      <c r="K2" s="569"/>
      <c r="L2" s="247"/>
    </row>
    <row r="3" spans="1:24" ht="3" customHeight="1"/>
    <row r="4" spans="1:24" s="255" customFormat="1" ht="11.4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70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0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600000000000001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21.02.2023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.6">
      <c r="A8" s="571">
        <v>1</v>
      </c>
      <c r="B8" s="395"/>
      <c r="C8" s="395"/>
      <c r="D8" s="395"/>
      <c r="E8" s="572" t="s">
        <v>1606</v>
      </c>
      <c r="F8" s="395"/>
      <c r="G8" s="395"/>
      <c r="I8" s="261" t="str">
        <f>"2."&amp;mergeValue(A8)</f>
        <v>2.1</v>
      </c>
      <c r="J8" s="262" t="s">
        <v>448</v>
      </c>
      <c r="K8" s="496" t="str">
        <f>IF(first_sys="","наименование отсутствует",first_sys)</f>
        <v>Паровая децентрализованная</v>
      </c>
      <c r="L8" s="406" t="s">
        <v>534</v>
      </c>
      <c r="M8" s="397"/>
      <c r="N8" s="254" t="str">
        <f>IF(K8="","",K8)</f>
        <v>Паровая децентрализованная</v>
      </c>
      <c r="O8" s="254"/>
      <c r="P8" s="254"/>
      <c r="Q8" s="254"/>
      <c r="R8" s="469"/>
      <c r="S8" s="254" t="s">
        <v>497</v>
      </c>
      <c r="T8" s="395"/>
      <c r="U8" s="395"/>
      <c r="V8" s="395"/>
      <c r="W8" s="395"/>
    </row>
    <row r="9" spans="1:24" s="396" customFormat="1" ht="22.8">
      <c r="A9" s="571"/>
      <c r="B9" s="395"/>
      <c r="C9" s="395"/>
      <c r="D9" s="395"/>
      <c r="E9" s="573"/>
      <c r="F9" s="395"/>
      <c r="G9" s="395"/>
      <c r="I9" s="261" t="str">
        <f>"3."&amp;mergeValue(A9)</f>
        <v>3.1</v>
      </c>
      <c r="J9" s="262" t="s">
        <v>449</v>
      </c>
      <c r="K9" s="418" t="s">
        <v>1605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Передача. Тепловая энергия; Сбыт. Тепловая энергия</v>
      </c>
      <c r="P9" s="254"/>
      <c r="Q9" s="254"/>
      <c r="R9" s="469"/>
      <c r="S9" s="254" t="s">
        <v>498</v>
      </c>
      <c r="T9" s="395"/>
      <c r="U9" s="395"/>
      <c r="V9" s="395"/>
      <c r="W9" s="395"/>
    </row>
    <row r="10" spans="1:24" s="396" customFormat="1" ht="22.8">
      <c r="A10" s="571"/>
      <c r="B10" s="571">
        <v>1</v>
      </c>
      <c r="C10" s="395"/>
      <c r="D10" s="395"/>
      <c r="E10" s="573"/>
      <c r="F10" s="571"/>
      <c r="G10" s="395"/>
      <c r="I10" s="261" t="str">
        <f>"4."&amp;mergeValue(A10)</f>
        <v>4.1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69"/>
      <c r="S10" s="254"/>
      <c r="T10" s="395"/>
      <c r="U10" s="395"/>
      <c r="V10" s="395"/>
      <c r="W10" s="395"/>
    </row>
    <row r="11" spans="1:24" s="396" customFormat="1" ht="18.600000000000001">
      <c r="A11" s="571"/>
      <c r="B11" s="571"/>
      <c r="C11" s="498"/>
      <c r="D11" s="498"/>
      <c r="E11" s="573"/>
      <c r="F11" s="571"/>
      <c r="G11" s="498"/>
      <c r="I11" s="261" t="str">
        <f>"4."&amp;mergeValue(A11) &amp;"."&amp;mergeValue(B10)</f>
        <v>4.1.1</v>
      </c>
      <c r="J11" s="476" t="s">
        <v>524</v>
      </c>
      <c r="K11" s="496" t="str">
        <f>IF(region_name="","",region_name)</f>
        <v>г.Санкт-Петербург</v>
      </c>
      <c r="L11" s="263" t="s">
        <v>387</v>
      </c>
      <c r="M11" s="397"/>
      <c r="N11" s="254"/>
      <c r="O11" s="254"/>
      <c r="P11" s="254"/>
      <c r="Q11" s="254"/>
      <c r="R11" s="469"/>
      <c r="S11" s="254"/>
      <c r="T11" s="395"/>
      <c r="U11" s="395"/>
      <c r="V11" s="395"/>
      <c r="W11" s="395"/>
    </row>
    <row r="12" spans="1:24" s="396" customFormat="1" ht="22.8">
      <c r="A12" s="571"/>
      <c r="B12" s="571"/>
      <c r="C12" s="571">
        <v>1</v>
      </c>
      <c r="D12" s="498"/>
      <c r="E12" s="573"/>
      <c r="F12" s="571"/>
      <c r="G12" s="571"/>
      <c r="I12" s="261" t="str">
        <f>"4."&amp;mergeValue(A12) &amp;"."&amp;mergeValue(B12)&amp;"."&amp;mergeValue(C12)</f>
        <v>4.1.1.1</v>
      </c>
      <c r="J12" s="265" t="s">
        <v>451</v>
      </c>
      <c r="K12" s="496" t="s">
        <v>1346</v>
      </c>
      <c r="L12" s="406" t="s">
        <v>452</v>
      </c>
      <c r="M12" s="397"/>
      <c r="N12" s="254"/>
      <c r="O12" s="254"/>
      <c r="P12" s="254" t="str">
        <f>IF(K12="","",K12)</f>
        <v>город Санкт-Петербург</v>
      </c>
      <c r="Q12" s="254"/>
      <c r="R12" s="469"/>
      <c r="S12" s="254" t="s">
        <v>499</v>
      </c>
      <c r="T12" s="395"/>
      <c r="U12" s="395"/>
      <c r="V12" s="395"/>
      <c r="W12" s="395"/>
    </row>
    <row r="13" spans="1:24" s="396" customFormat="1" ht="18.600000000000001">
      <c r="A13" s="571"/>
      <c r="B13" s="571"/>
      <c r="C13" s="571"/>
      <c r="D13" s="498">
        <v>1</v>
      </c>
      <c r="E13" s="573"/>
      <c r="F13" s="571"/>
      <c r="G13" s="571"/>
      <c r="I13" s="261" t="str">
        <f>"4."&amp;mergeValue(A13) &amp;"."&amp;mergeValue(B13)&amp;"."&amp;mergeValue(C13)&amp;"."&amp;mergeValue(D13)</f>
        <v>4.1.1.1.1</v>
      </c>
      <c r="J13" s="266" t="s">
        <v>453</v>
      </c>
      <c r="K13" s="496" t="s">
        <v>1607</v>
      </c>
      <c r="L13" s="574" t="s">
        <v>535</v>
      </c>
      <c r="M13" s="397"/>
      <c r="N13" s="254"/>
      <c r="O13" s="254"/>
      <c r="P13" s="254"/>
      <c r="Q13" s="254" t="s">
        <v>1346</v>
      </c>
      <c r="R13" s="469" t="s">
        <v>1347</v>
      </c>
      <c r="S13" s="254" t="s">
        <v>500</v>
      </c>
      <c r="T13" s="395"/>
      <c r="U13" s="395"/>
      <c r="V13" s="395"/>
      <c r="W13" s="395"/>
    </row>
    <row r="14" spans="1:24" s="396" customFormat="1" ht="18.600000000000001">
      <c r="A14" s="571"/>
      <c r="B14" s="571"/>
      <c r="C14" s="571"/>
      <c r="D14" s="498"/>
      <c r="E14" s="573"/>
      <c r="F14" s="571"/>
      <c r="G14" s="571"/>
      <c r="I14" s="398"/>
      <c r="J14" s="444" t="s">
        <v>156</v>
      </c>
      <c r="K14" s="399"/>
      <c r="L14" s="575"/>
      <c r="M14" s="397"/>
      <c r="N14" s="254"/>
      <c r="O14" s="254"/>
      <c r="P14" s="254"/>
      <c r="Q14" s="254"/>
      <c r="R14" s="469"/>
      <c r="S14" s="254"/>
      <c r="T14" s="395"/>
      <c r="U14" s="395"/>
      <c r="V14" s="395"/>
      <c r="W14" s="395"/>
    </row>
    <row r="15" spans="1:24" s="396" customFormat="1" ht="18.600000000000001">
      <c r="A15" s="571"/>
      <c r="B15" s="571"/>
      <c r="C15" s="498"/>
      <c r="D15" s="498"/>
      <c r="E15" s="573"/>
      <c r="F15" s="571"/>
      <c r="G15" s="498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69"/>
      <c r="S15" s="254"/>
      <c r="T15" s="395"/>
      <c r="U15" s="395"/>
      <c r="V15" s="395"/>
      <c r="W15" s="395"/>
    </row>
    <row r="16" spans="1:24" s="396" customFormat="1" ht="18.600000000000001">
      <c r="A16" s="571"/>
      <c r="B16" s="395"/>
      <c r="C16" s="395"/>
      <c r="D16" s="395"/>
      <c r="E16" s="573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69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6" t="s">
        <v>455</v>
      </c>
      <c r="K19" s="566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274" hidden="1" customWidth="1"/>
    <col min="2" max="2" width="9.125" style="275" hidden="1" customWidth="1"/>
    <col min="3" max="3" width="3.75" style="276" customWidth="1"/>
    <col min="4" max="4" width="7" style="277" bestFit="1" customWidth="1"/>
    <col min="5" max="5" width="14.25" style="277" customWidth="1"/>
    <col min="6" max="6" width="41" style="277" customWidth="1"/>
    <col min="7" max="9" width="17.875" style="277" customWidth="1"/>
    <col min="10" max="10" width="42.125" style="277" customWidth="1"/>
    <col min="11" max="11" width="115.75" style="277" customWidth="1"/>
    <col min="12" max="12" width="3.75" style="277" customWidth="1"/>
    <col min="13" max="16384" width="9.1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2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9" t="s">
        <v>384</v>
      </c>
      <c r="E8" s="579"/>
      <c r="F8" s="579"/>
      <c r="G8" s="579"/>
      <c r="H8" s="579"/>
      <c r="I8" s="579"/>
      <c r="J8" s="579"/>
      <c r="K8" s="579" t="s">
        <v>386</v>
      </c>
    </row>
    <row r="9" spans="1:14">
      <c r="D9" s="579" t="s">
        <v>32</v>
      </c>
      <c r="E9" s="579" t="s">
        <v>456</v>
      </c>
      <c r="F9" s="579"/>
      <c r="G9" s="579" t="s">
        <v>346</v>
      </c>
      <c r="H9" s="579"/>
      <c r="I9" s="579"/>
      <c r="J9" s="579"/>
      <c r="K9" s="579"/>
    </row>
    <row r="10" spans="1:14">
      <c r="D10" s="579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9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5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6"/>
    </row>
    <row r="14" spans="1:14" ht="3" customHeight="1">
      <c r="A14" s="277"/>
      <c r="B14" s="277"/>
      <c r="C14" s="277"/>
    </row>
    <row r="15" spans="1:14" ht="27.75" customHeight="1">
      <c r="E15" s="577" t="s">
        <v>537</v>
      </c>
      <c r="F15" s="578"/>
      <c r="G15" s="578"/>
      <c r="H15" s="578"/>
      <c r="I15" s="578"/>
      <c r="J15" s="578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ColWidth="9.125" defaultRowHeight="13.8"/>
  <cols>
    <col min="1" max="2" width="9.125" style="15" hidden="1" customWidth="1"/>
    <col min="3" max="3" width="3.75" style="67" bestFit="1" customWidth="1"/>
    <col min="4" max="4" width="6.25" style="15" bestFit="1" customWidth="1"/>
    <col min="5" max="5" width="94.875" style="15" customWidth="1"/>
    <col min="6" max="16384" width="9.1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2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ЖариковВБ</cp:lastModifiedBy>
  <dcterms:created xsi:type="dcterms:W3CDTF">2014-08-18T08:57:48Z</dcterms:created>
  <dcterms:modified xsi:type="dcterms:W3CDTF">2023-08-31T09:52:13Z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